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R:\Kloter\Treuhand\Inventar\2022\"/>
    </mc:Choice>
  </mc:AlternateContent>
  <xr:revisionPtr revIDLastSave="0" documentId="13_ncr:1_{EF3FF5ED-BB8F-4C8D-B77C-BABE282B48F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BUCHDOK" sheetId="1" r:id="rId1"/>
  </sheets>
  <calcPr calcId="191029"/>
</workbook>
</file>

<file path=xl/calcChain.xml><?xml version="1.0" encoding="utf-8"?>
<calcChain xmlns="http://schemas.openxmlformats.org/spreadsheetml/2006/main">
  <c r="A53" i="1" l="1"/>
  <c r="A52" i="1"/>
  <c r="A51" i="1"/>
  <c r="F149" i="1"/>
  <c r="H152" i="1" s="1"/>
  <c r="G149" i="1"/>
  <c r="A206" i="1"/>
  <c r="A182" i="1"/>
  <c r="A128" i="1"/>
  <c r="A61" i="1"/>
  <c r="A62" i="1"/>
  <c r="A63" i="1"/>
  <c r="A64" i="1"/>
  <c r="A77" i="1"/>
  <c r="A78" i="1"/>
  <c r="A79" i="1"/>
  <c r="A80" i="1"/>
  <c r="A118" i="1"/>
  <c r="A119" i="1"/>
  <c r="A120" i="1"/>
  <c r="A121" i="1"/>
  <c r="A123" i="1"/>
  <c r="A127" i="1"/>
  <c r="A129" i="1"/>
  <c r="A132" i="1"/>
  <c r="A133" i="1"/>
  <c r="A134" i="1"/>
  <c r="A146" i="1"/>
  <c r="A152" i="1"/>
  <c r="A174" i="1"/>
  <c r="A175" i="1"/>
  <c r="A176" i="1"/>
  <c r="A178" i="1"/>
  <c r="A180" i="1"/>
  <c r="A183" i="1"/>
  <c r="A187" i="1"/>
  <c r="A188" i="1"/>
  <c r="F193" i="1"/>
  <c r="G193" i="1"/>
  <c r="A195" i="1"/>
  <c r="H195" i="1"/>
  <c r="A205" i="1"/>
  <c r="A207" i="1"/>
  <c r="A211" i="1"/>
  <c r="A212" i="1"/>
  <c r="A216" i="1"/>
</calcChain>
</file>

<file path=xl/sharedStrings.xml><?xml version="1.0" encoding="utf-8"?>
<sst xmlns="http://schemas.openxmlformats.org/spreadsheetml/2006/main" count="164" uniqueCount="125">
  <si>
    <t>Dokumentation für die Erstellung der Grundbücher zur Führung der Buchhaltung</t>
  </si>
  <si>
    <t>Führen eines monatlichen Kassabuches und Bankbuches mit sämtlichen Einnahmen und Ausgaben</t>
  </si>
  <si>
    <t>in chronologischer Reihenfolge nach folgenden Kriterien:</t>
  </si>
  <si>
    <t>Saldovortrag</t>
  </si>
  <si>
    <t>übernehmen</t>
  </si>
  <si>
    <t>Datum</t>
  </si>
  <si>
    <t>Bei jedem Eintrag ist das Datum des Ereignisses anzugeben. Falls an einem Tag mehrere</t>
  </si>
  <si>
    <t>Bewegungen eingetragen werden, muss das Datum nur beim ersten Eintrag erwähnt werden</t>
  </si>
  <si>
    <t>Text</t>
  </si>
  <si>
    <t>Eintragen aller Einnahmen wie Bezüge ab dem Bankkonto, Erlöse aus Arbeiten oder Verkauf, Rückver-</t>
  </si>
  <si>
    <t>gütungen von Lieferanten, etc.</t>
  </si>
  <si>
    <t>Eintragen aller Ausgaben wie das Bezahlen von Lieferantenrechnungen, Privatbezüge, etc.</t>
  </si>
  <si>
    <t>MWST-Satz / Beleg-Nr.</t>
  </si>
  <si>
    <t>Eintrag der Beleg-Nr. verzichten wollen. Wenn Sie die Spalte Beleg-Nr. benötigen, so muss am</t>
  </si>
  <si>
    <t>rechten Rand der Textspalte eine separate Spalte "MWST-Satz" geschaffen werden.</t>
  </si>
  <si>
    <t>Konto</t>
  </si>
  <si>
    <t>In dieser Spalte wird die Kontierung gemäss Kontenplan vorgenommen.</t>
  </si>
  <si>
    <t>Einnahmen / Ausgaben</t>
  </si>
  <si>
    <t>In diesen Spalten werden die Einnahmen, bzw. Ausgaben brutto, also inkl. bezahlter, bzw. vereinn-</t>
  </si>
  <si>
    <t>nahmter MWST eingetragen.</t>
  </si>
  <si>
    <t>Saldo</t>
  </si>
  <si>
    <t>Am Ende jeder Seite sind die Einnahmen und Ausgaben zu addieren. Anschliessend ist der Saldo</t>
  </si>
  <si>
    <t>für jede Seite folgendermassen zu ermitteln:</t>
  </si>
  <si>
    <t>Saldo zu Beginn der Seite</t>
  </si>
  <si>
    <t>Bitte achten Sie darauf, dass Sie im Kassabuch niemals einen Negativ-Saldo ausweisen. Falls Sie</t>
  </si>
  <si>
    <t>trotzdem einmal vor dieser Tatsache stehen, ist in diesem Fall eine Privateinlage vorzunehmen.</t>
  </si>
  <si>
    <t>Allgemeines</t>
  </si>
  <si>
    <t>Bei Einnahmen immer angeben:</t>
  </si>
  <si>
    <t>Beispiele:</t>
  </si>
  <si>
    <t>Fr.</t>
  </si>
  <si>
    <t>Meier Hans Baden, Honorar Blumenwiese</t>
  </si>
  <si>
    <t>Basler Vers. Basel, Entschädigung für Einbruch</t>
  </si>
  <si>
    <t>AHV-Ausgleichskasse Aarau, EO-Entschädigung Meier H.P.</t>
  </si>
  <si>
    <t>Bei Ausgaben immer angeben:</t>
  </si>
  <si>
    <t>Keller AG Zürich, Materialeinkauf</t>
  </si>
  <si>
    <t>Beleg</t>
  </si>
  <si>
    <t>MWST</t>
  </si>
  <si>
    <t>Einnahmen</t>
  </si>
  <si>
    <t>Ausgaben</t>
  </si>
  <si>
    <t>Nr.</t>
  </si>
  <si>
    <t>Satz %</t>
  </si>
  <si>
    <t>Barbezug von AKB Baden in Kasse</t>
  </si>
  <si>
    <t>Meier AG Zürich, Materialeinkauf</t>
  </si>
  <si>
    <t>Orell Füssli Brugg, Werbeinserat</t>
  </si>
  <si>
    <t>Volg Lengnau, Kaffee und Rahm</t>
  </si>
  <si>
    <t>Peter Muster Luzern, Fremdarbeit</t>
  </si>
  <si>
    <t>Hans Meier AG Chur, Rep.Maschine</t>
  </si>
  <si>
    <t>Kurt Keller Otelfingen</t>
  </si>
  <si>
    <t>Rest. Wolf Baden, Geschäftsessen mit XY</t>
  </si>
  <si>
    <t xml:space="preserve"> |</t>
  </si>
  <si>
    <t>H. Muster AG Zürich</t>
  </si>
  <si>
    <t>P. Schuster Baden</t>
  </si>
  <si>
    <t>Werbeagentur XY Aarau, Signet</t>
  </si>
  <si>
    <t>Hilti AG Zürich, Schweissmaschine</t>
  </si>
  <si>
    <t>IBM Schweiz AG Zürich, 1 PC 486-66</t>
  </si>
  <si>
    <t>Privatbezug</t>
  </si>
  <si>
    <t>Garage Meier Wettingen, Rep. AG 21'785</t>
  </si>
  <si>
    <t>TOTAL</t>
  </si>
  <si>
    <t>SALDO</t>
  </si>
  <si>
    <t>|</t>
  </si>
  <si>
    <t>Bitte beachten!</t>
  </si>
  <si>
    <t>Bitte erwähnen bei:</t>
  </si>
  <si>
    <t>Versicherungen</t>
  </si>
  <si>
    <t>Mieten</t>
  </si>
  <si>
    <t xml:space="preserve">  immer die Periode angegeben wird, für die der entsprechende Aufwand, bzw. Ertrag anfällt</t>
  </si>
  <si>
    <t>SK TREUHAND AG</t>
  </si>
  <si>
    <t>Abkürzungen:</t>
  </si>
  <si>
    <t>BVG</t>
  </si>
  <si>
    <t>KKV</t>
  </si>
  <si>
    <t>UVG</t>
  </si>
  <si>
    <t>StVA</t>
  </si>
  <si>
    <t>Berufliche Vorsorge</t>
  </si>
  <si>
    <t>Kollektiv-Krankentaggeld-Versicherung</t>
  </si>
  <si>
    <t>Unfallversicherung</t>
  </si>
  <si>
    <t>Strassenverkehrsamt</t>
  </si>
  <si>
    <t>Garten-Center Müller, Zürich, Blumen</t>
  </si>
  <si>
    <t>KASSABUCH  /  POSTBUCH  /  BANKBUCH</t>
  </si>
  <si>
    <t>Es kommen dabei bis 31.12.2017 i.d.R. nur folgende Sätze in Frage:  8.0 %, 2.5 % oder 0 %</t>
  </si>
  <si>
    <t>In dieser Spalte ist jeweils der bezahlte, bzw. vereinnahmte MWST-Satz anzugeben.</t>
  </si>
  <si>
    <t>Benützen Sie für den Eintrag des MWST-Satzes die Spalte "Beleg-Nr." falls Sie auf den</t>
  </si>
  <si>
    <t>Auf den 1. Tag jeden Monats die Uebernahme des Saldos des letzten Tages des vergangenen Monats</t>
  </si>
  <si>
    <t>Es kommen dabei ab 01.01.2017 i.d.R. nur folgende Sätze in Frage:  7.7 %, 2.5 % oder 0 %</t>
  </si>
  <si>
    <t>Ausgleichskasse Aarau, AHV-Beiträge 4.Q.2017</t>
  </si>
  <si>
    <t>AEW Aarau Strom 1.10.2017 - 31.12.2017</t>
  </si>
  <si>
    <t>BP Brüttisellen, Benzin Dez.2017</t>
  </si>
  <si>
    <t>Meier AG Zürich, Materialeinkauf Dez. 2017</t>
  </si>
  <si>
    <t>Schildknecht AG Zürich, Dez. 2017</t>
  </si>
  <si>
    <t>Hans Meier AG Bern, Rep. Maschine Nov. 2017</t>
  </si>
  <si>
    <t>Keller Paul Zürich, Miete Monat April 2022</t>
  </si>
  <si>
    <t>SUVA Luzern, def. Prämienabrechnung 2022</t>
  </si>
  <si>
    <t>Ausgleichskasse Aarau, AHV-Beiträge 4.Q.2022</t>
  </si>
  <si>
    <t>SUVA Luzern, 1. Halbjahr 2022</t>
  </si>
  <si>
    <t>Meier Peter, Lohn Aug.2022</t>
  </si>
  <si>
    <t>Keller Hans, 13. Monatslohn 2022</t>
  </si>
  <si>
    <t>Muster AG, Miete Jan. 2022</t>
  </si>
  <si>
    <t>Swisscom 079 666 66 66 Nov. 2022</t>
  </si>
  <si>
    <t>Schweiz. Mobiliar KKV 2022</t>
  </si>
  <si>
    <t>Zürich Vers. UVG 2022</t>
  </si>
  <si>
    <t>Rentenanstalt BVG 1. HJ 2022</t>
  </si>
  <si>
    <t>StVA AG 333 222 Prämie 2022</t>
  </si>
  <si>
    <t>Basler Vers. AG 333 222 Prämie 2022</t>
  </si>
  <si>
    <t>Beispiel Kassabuch Monat Januar 2022</t>
  </si>
  <si>
    <t>Keller Heinz, Lohn Jan.2022</t>
  </si>
  <si>
    <t>Müller Max, Lohn Jan.2022</t>
  </si>
  <si>
    <t>Brunner Peter, Lohn Jan.2022</t>
  </si>
  <si>
    <t>Hanspeter Killer, Miete Lager Feb.2022</t>
  </si>
  <si>
    <t>Basler Vers.BVG-Prämien Personal 1.1.2022 - 30.6.2022</t>
  </si>
  <si>
    <t>Basler Vers.Betriebshaftpfl.Vers. 2022</t>
  </si>
  <si>
    <t>Basler Vers.Koll.Krankentaggeld 1.1.2022 - 30.6.2022</t>
  </si>
  <si>
    <t>Basler Vers.Auto AG 21'785 für 2022</t>
  </si>
  <si>
    <t>AEW Aarau Strom 1.01.2022 - 31.03.2022</t>
  </si>
  <si>
    <t>Beispiel Bankbuch AKB Baden Kto.-Krt. 222.222.0 Monat März 2022</t>
  </si>
  <si>
    <t>Meier AG Zürich, Materialeinkauf Feb. 2022</t>
  </si>
  <si>
    <t>Müller AG Wettingen, März 2022</t>
  </si>
  <si>
    <t>Hans Meier AG Bern, Ersatzteil Maschine März 2022</t>
  </si>
  <si>
    <t>Hotel XY Uebernachtung OLMA St.Gallen 20.02.2022</t>
  </si>
  <si>
    <t>Keller Peter, Lohn März.2022</t>
  </si>
  <si>
    <t>Steiner Bruno, Lohn März.2022</t>
  </si>
  <si>
    <t>Hausammann Bernhard, Lohn März.2022</t>
  </si>
  <si>
    <t>Hausammann Bernhard, 13. ML 2022 akto.</t>
  </si>
  <si>
    <t>AKB KK Haben-Zins 0.50% 1.Q.2022</t>
  </si>
  <si>
    <t>AKB KK Soll-Zins 9.00% 1.Q.2022</t>
  </si>
  <si>
    <t>AKB KK VST 35% 1.Q.2022</t>
  </si>
  <si>
    <t>AKB KK Spesen/Gebühren 1.Q.2022</t>
  </si>
  <si>
    <t>5426 Lengnau, 1. Dezember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</si>
</sst>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>
    <font>
      <sz val="10"/>
      <name val="MS Sans"/>
    </font>
    <font>
      <sz val="10"/>
      <name val="Helv"/>
    </font>
    <font>
      <b/>
      <sz val="10"/>
      <name val="Helv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4" fontId="5" fillId="0" borderId="0" xfId="0" applyNumberFormat="1" applyFont="1"/>
    <xf numFmtId="4" fontId="5" fillId="0" borderId="0" xfId="0" applyNumberFormat="1" applyFont="1" applyAlignment="1">
      <alignment horizontal="center"/>
    </xf>
    <xf numFmtId="4" fontId="6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horizontal="center"/>
    </xf>
    <xf numFmtId="4" fontId="7" fillId="0" borderId="0" xfId="0" applyNumberFormat="1" applyFont="1"/>
    <xf numFmtId="0" fontId="7" fillId="0" borderId="0" xfId="0" applyFont="1" applyAlignment="1">
      <alignment horizontal="left"/>
    </xf>
    <xf numFmtId="164" fontId="7" fillId="0" borderId="0" xfId="0" applyNumberFormat="1" applyFont="1"/>
    <xf numFmtId="0" fontId="7" fillId="1" borderId="0" xfId="0" applyFont="1" applyFill="1"/>
    <xf numFmtId="164" fontId="7" fillId="1" borderId="0" xfId="0" applyNumberFormat="1" applyFont="1" applyFill="1"/>
    <xf numFmtId="4" fontId="7" fillId="1" borderId="0" xfId="0" applyNumberFormat="1" applyFont="1" applyFill="1"/>
    <xf numFmtId="164" fontId="5" fillId="0" borderId="0" xfId="0" applyNumberFormat="1" applyFont="1"/>
    <xf numFmtId="0" fontId="8" fillId="0" borderId="0" xfId="0" applyFont="1"/>
    <xf numFmtId="4" fontId="8" fillId="0" borderId="0" xfId="0" applyNumberFormat="1" applyFont="1"/>
    <xf numFmtId="4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8" fillId="0" borderId="0" xfId="0" applyNumberFormat="1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59"/>
  <sheetViews>
    <sheetView tabSelected="1" zoomScale="145" zoomScaleNormal="145" workbookViewId="0"/>
  </sheetViews>
  <sheetFormatPr baseColWidth="10" defaultRowHeight="12.75"/>
  <cols>
    <col min="1" max="1" width="5.7109375" customWidth="1"/>
    <col min="2" max="2" width="40.7109375" customWidth="1"/>
    <col min="3" max="3" width="5.7109375" customWidth="1"/>
    <col min="4" max="4" width="7.7109375" customWidth="1"/>
    <col min="5" max="5" width="6.7109375" customWidth="1"/>
    <col min="6" max="7" width="8.7109375" customWidth="1"/>
    <col min="8" max="8" width="10.7109375" customWidth="1"/>
  </cols>
  <sheetData>
    <row r="1" spans="1:36" ht="18">
      <c r="A1" s="5" t="s">
        <v>0</v>
      </c>
      <c r="B1" s="6"/>
      <c r="C1" s="6"/>
      <c r="D1" s="6"/>
      <c r="E1" s="6"/>
      <c r="F1" s="6"/>
      <c r="G1" s="6"/>
      <c r="H1" s="6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>
      <c r="A2" s="7"/>
      <c r="B2" s="7"/>
      <c r="C2" s="7"/>
      <c r="D2" s="7"/>
      <c r="E2" s="7"/>
      <c r="F2" s="7"/>
      <c r="G2" s="7"/>
      <c r="H2" s="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>
      <c r="A3" s="7"/>
      <c r="B3" s="7"/>
      <c r="C3" s="7"/>
      <c r="D3" s="7"/>
      <c r="E3" s="7"/>
      <c r="F3" s="7"/>
      <c r="G3" s="7"/>
      <c r="H3" s="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>
      <c r="A4" s="8" t="s">
        <v>76</v>
      </c>
      <c r="B4" s="8"/>
      <c r="C4" s="8"/>
      <c r="D4" s="8"/>
      <c r="E4" s="8"/>
      <c r="F4" s="8"/>
      <c r="G4" s="8"/>
      <c r="H4" s="8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>
      <c r="A5" s="7"/>
      <c r="B5" s="7"/>
      <c r="C5" s="7"/>
      <c r="D5" s="7"/>
      <c r="E5" s="7"/>
      <c r="F5" s="7"/>
      <c r="G5" s="7"/>
      <c r="H5" s="7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>
      <c r="A6" s="7" t="s">
        <v>1</v>
      </c>
      <c r="B6" s="7"/>
      <c r="C6" s="7"/>
      <c r="D6" s="7"/>
      <c r="E6" s="7"/>
      <c r="F6" s="7"/>
      <c r="G6" s="7"/>
      <c r="H6" s="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>
      <c r="A7" s="7" t="s">
        <v>2</v>
      </c>
      <c r="B7" s="7"/>
      <c r="C7" s="7"/>
      <c r="D7" s="7"/>
      <c r="E7" s="7"/>
      <c r="F7" s="7"/>
      <c r="G7" s="7"/>
      <c r="H7" s="7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>
      <c r="A8" s="7"/>
      <c r="B8" s="7"/>
      <c r="C8" s="7"/>
      <c r="D8" s="7"/>
      <c r="E8" s="7"/>
      <c r="F8" s="7"/>
      <c r="G8" s="7"/>
      <c r="H8" s="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>
      <c r="A9" s="8" t="s">
        <v>3</v>
      </c>
      <c r="B9" s="7"/>
      <c r="C9" s="7"/>
      <c r="D9" s="7"/>
      <c r="E9" s="7"/>
      <c r="F9" s="7"/>
      <c r="G9" s="7"/>
      <c r="H9" s="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>
      <c r="A10" s="7"/>
      <c r="B10" s="7"/>
      <c r="C10" s="7"/>
      <c r="D10" s="7"/>
      <c r="E10" s="7"/>
      <c r="F10" s="7"/>
      <c r="G10" s="7"/>
      <c r="H10" s="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>
      <c r="A11" s="7" t="s">
        <v>80</v>
      </c>
      <c r="B11" s="7"/>
      <c r="C11" s="7"/>
      <c r="D11" s="7"/>
      <c r="E11" s="7"/>
      <c r="F11" s="7"/>
      <c r="G11" s="7"/>
      <c r="H11" s="7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>
      <c r="A12" s="7" t="s">
        <v>4</v>
      </c>
      <c r="B12" s="7"/>
      <c r="C12" s="7"/>
      <c r="D12" s="7"/>
      <c r="E12" s="7"/>
      <c r="F12" s="7"/>
      <c r="G12" s="7"/>
      <c r="H12" s="7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>
      <c r="A13" s="7"/>
      <c r="B13" s="7"/>
      <c r="C13" s="7"/>
      <c r="D13" s="7"/>
      <c r="E13" s="7"/>
      <c r="F13" s="7"/>
      <c r="G13" s="7"/>
      <c r="H13" s="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>
      <c r="A14" s="8" t="s">
        <v>5</v>
      </c>
      <c r="B14" s="7"/>
      <c r="C14" s="7"/>
      <c r="D14" s="7"/>
      <c r="E14" s="7"/>
      <c r="F14" s="7"/>
      <c r="G14" s="7"/>
      <c r="H14" s="7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>
      <c r="A15" s="7"/>
      <c r="B15" s="7"/>
      <c r="C15" s="7"/>
      <c r="D15" s="7"/>
      <c r="E15" s="7"/>
      <c r="F15" s="7"/>
      <c r="G15" s="7"/>
      <c r="H15" s="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>
      <c r="A16" s="7" t="s">
        <v>6</v>
      </c>
      <c r="B16" s="7"/>
      <c r="C16" s="7"/>
      <c r="D16" s="7"/>
      <c r="E16" s="7"/>
      <c r="F16" s="7"/>
      <c r="G16" s="7"/>
      <c r="H16" s="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>
      <c r="A17" s="7" t="s">
        <v>7</v>
      </c>
      <c r="B17" s="7"/>
      <c r="C17" s="7"/>
      <c r="D17" s="7"/>
      <c r="E17" s="7"/>
      <c r="F17" s="7"/>
      <c r="G17" s="7"/>
      <c r="H17" s="7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>
      <c r="A18" s="7"/>
      <c r="B18" s="7"/>
      <c r="C18" s="7"/>
      <c r="D18" s="7"/>
      <c r="E18" s="7"/>
      <c r="F18" s="7"/>
      <c r="G18" s="7"/>
      <c r="H18" s="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>
      <c r="A19" s="8" t="s">
        <v>8</v>
      </c>
      <c r="B19" s="7"/>
      <c r="C19" s="7"/>
      <c r="D19" s="7"/>
      <c r="E19" s="7"/>
      <c r="F19" s="7"/>
      <c r="G19" s="7"/>
      <c r="H19" s="7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>
      <c r="A20" s="7"/>
      <c r="B20" s="7"/>
      <c r="C20" s="7"/>
      <c r="D20" s="7"/>
      <c r="E20" s="7"/>
      <c r="F20" s="7"/>
      <c r="G20" s="7"/>
      <c r="H20" s="7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>
      <c r="A21" s="7" t="s">
        <v>9</v>
      </c>
      <c r="B21" s="7"/>
      <c r="C21" s="7"/>
      <c r="D21" s="7"/>
      <c r="E21" s="7"/>
      <c r="F21" s="7"/>
      <c r="G21" s="7"/>
      <c r="H21" s="7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>
      <c r="A22" s="7" t="s">
        <v>10</v>
      </c>
      <c r="B22" s="7"/>
      <c r="C22" s="7"/>
      <c r="D22" s="7"/>
      <c r="E22" s="7"/>
      <c r="F22" s="7"/>
      <c r="G22" s="7"/>
      <c r="H22" s="7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>
      <c r="A23" s="7"/>
      <c r="B23" s="7"/>
      <c r="C23" s="7"/>
      <c r="D23" s="7"/>
      <c r="E23" s="7"/>
      <c r="F23" s="7"/>
      <c r="G23" s="7"/>
      <c r="H23" s="7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>
      <c r="A24" s="7" t="s">
        <v>11</v>
      </c>
      <c r="B24" s="7"/>
      <c r="C24" s="7"/>
      <c r="D24" s="7"/>
      <c r="E24" s="7"/>
      <c r="F24" s="7"/>
      <c r="G24" s="7"/>
      <c r="H24" s="7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>
      <c r="A25" s="7"/>
      <c r="B25" s="7"/>
      <c r="C25" s="7"/>
      <c r="D25" s="7"/>
      <c r="E25" s="7"/>
      <c r="F25" s="7"/>
      <c r="G25" s="7"/>
      <c r="H25" s="7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>
      <c r="A26" s="8" t="s">
        <v>12</v>
      </c>
      <c r="B26" s="7"/>
      <c r="C26" s="7"/>
      <c r="D26" s="7"/>
      <c r="E26" s="7"/>
      <c r="F26" s="7"/>
      <c r="G26" s="7"/>
      <c r="H26" s="7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>
      <c r="A27" s="7"/>
      <c r="B27" s="7"/>
      <c r="C27" s="7"/>
      <c r="D27" s="7"/>
      <c r="E27" s="7"/>
      <c r="F27" s="7"/>
      <c r="G27" s="7"/>
      <c r="H27" s="7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>
      <c r="A28" s="7" t="s">
        <v>78</v>
      </c>
      <c r="B28" s="7"/>
      <c r="C28" s="7"/>
      <c r="D28" s="7"/>
      <c r="E28" s="7"/>
      <c r="F28" s="7"/>
      <c r="G28" s="7"/>
      <c r="H28" s="7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>
      <c r="A29" s="7" t="s">
        <v>79</v>
      </c>
      <c r="B29" s="7"/>
      <c r="C29" s="7"/>
      <c r="D29" s="7"/>
      <c r="E29" s="7"/>
      <c r="F29" s="7"/>
      <c r="G29" s="7"/>
      <c r="H29" s="7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>
      <c r="A30" s="7" t="s">
        <v>13</v>
      </c>
      <c r="B30" s="7"/>
      <c r="C30" s="7"/>
      <c r="D30" s="7"/>
      <c r="E30" s="7"/>
      <c r="F30" s="7"/>
      <c r="G30" s="7"/>
      <c r="H30" s="7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>
      <c r="A31" s="7" t="s">
        <v>14</v>
      </c>
      <c r="B31" s="7"/>
      <c r="C31" s="7"/>
      <c r="D31" s="7"/>
      <c r="E31" s="7"/>
      <c r="F31" s="7"/>
      <c r="G31" s="7"/>
      <c r="H31" s="7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>
      <c r="A32" s="7"/>
      <c r="B32" s="7"/>
      <c r="C32" s="7"/>
      <c r="D32" s="7"/>
      <c r="E32" s="7"/>
      <c r="F32" s="7"/>
      <c r="G32" s="7"/>
      <c r="H32" s="7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>
      <c r="A33" s="7" t="s">
        <v>77</v>
      </c>
      <c r="B33" s="7"/>
      <c r="C33" s="7"/>
      <c r="D33" s="7"/>
      <c r="E33" s="7"/>
      <c r="F33" s="7"/>
      <c r="G33" s="7"/>
      <c r="H33" s="7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>
      <c r="A34" s="7" t="s">
        <v>81</v>
      </c>
      <c r="B34" s="7"/>
      <c r="C34" s="7"/>
      <c r="D34" s="7"/>
      <c r="E34" s="7"/>
      <c r="F34" s="7"/>
      <c r="G34" s="7"/>
      <c r="H34" s="7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>
      <c r="A35" s="7"/>
      <c r="B35" s="7"/>
      <c r="C35" s="7"/>
      <c r="D35" s="7"/>
      <c r="E35" s="7"/>
      <c r="F35" s="7"/>
      <c r="G35" s="7"/>
      <c r="H35" s="7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>
      <c r="A36" s="8" t="s">
        <v>15</v>
      </c>
      <c r="B36" s="7"/>
      <c r="C36" s="7"/>
      <c r="D36" s="7"/>
      <c r="E36" s="7"/>
      <c r="F36" s="7"/>
      <c r="G36" s="7"/>
      <c r="H36" s="7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>
      <c r="A37" s="7"/>
      <c r="B37" s="7"/>
      <c r="C37" s="7"/>
      <c r="D37" s="7"/>
      <c r="E37" s="7"/>
      <c r="F37" s="7"/>
      <c r="G37" s="7"/>
      <c r="H37" s="7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>
      <c r="A38" s="7" t="s">
        <v>16</v>
      </c>
      <c r="B38" s="7"/>
      <c r="C38" s="7"/>
      <c r="D38" s="7"/>
      <c r="E38" s="7"/>
      <c r="F38" s="7"/>
      <c r="G38" s="7"/>
      <c r="H38" s="7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>
      <c r="A39" s="7"/>
      <c r="B39" s="7"/>
      <c r="C39" s="7"/>
      <c r="D39" s="7"/>
      <c r="E39" s="7"/>
      <c r="F39" s="7"/>
      <c r="G39" s="7"/>
      <c r="H39" s="7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>
      <c r="A40" s="8" t="s">
        <v>17</v>
      </c>
      <c r="B40" s="7"/>
      <c r="C40" s="7"/>
      <c r="D40" s="7"/>
      <c r="E40" s="7"/>
      <c r="F40" s="7"/>
      <c r="G40" s="7"/>
      <c r="H40" s="7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>
      <c r="A41" s="7"/>
      <c r="B41" s="7"/>
      <c r="C41" s="7"/>
      <c r="D41" s="7"/>
      <c r="E41" s="7"/>
      <c r="F41" s="7"/>
      <c r="G41" s="7"/>
      <c r="H41" s="7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>
      <c r="A42" s="7" t="s">
        <v>18</v>
      </c>
      <c r="B42" s="7"/>
      <c r="C42" s="7"/>
      <c r="D42" s="7"/>
      <c r="E42" s="7"/>
      <c r="F42" s="7"/>
      <c r="G42" s="7"/>
      <c r="H42" s="7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>
      <c r="A43" s="7" t="s">
        <v>19</v>
      </c>
      <c r="B43" s="7"/>
      <c r="C43" s="7"/>
      <c r="D43" s="7"/>
      <c r="E43" s="7"/>
      <c r="F43" s="7"/>
      <c r="G43" s="7"/>
      <c r="H43" s="7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>
      <c r="A44" s="7"/>
      <c r="B44" s="7"/>
      <c r="C44" s="7"/>
      <c r="D44" s="7"/>
      <c r="E44" s="7"/>
      <c r="F44" s="7"/>
      <c r="G44" s="7"/>
      <c r="H44" s="7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>
      <c r="A45" s="8" t="s">
        <v>20</v>
      </c>
      <c r="B45" s="7"/>
      <c r="C45" s="7"/>
      <c r="D45" s="7"/>
      <c r="E45" s="7"/>
      <c r="F45" s="7"/>
      <c r="G45" s="7"/>
      <c r="H45" s="7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>
      <c r="A46" s="7"/>
      <c r="B46" s="7"/>
      <c r="C46" s="7"/>
      <c r="D46" s="7"/>
      <c r="E46" s="7"/>
      <c r="F46" s="7"/>
      <c r="G46" s="7"/>
      <c r="H46" s="7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>
      <c r="A47" s="7" t="s">
        <v>21</v>
      </c>
      <c r="B47" s="7"/>
      <c r="C47" s="7"/>
      <c r="D47" s="7"/>
      <c r="E47" s="7"/>
      <c r="F47" s="7"/>
      <c r="G47" s="7"/>
      <c r="H47" s="7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>
      <c r="A48" s="7" t="s">
        <v>22</v>
      </c>
      <c r="B48" s="7"/>
      <c r="C48" s="7"/>
      <c r="D48" s="7"/>
      <c r="E48" s="7"/>
      <c r="F48" s="7"/>
      <c r="G48" s="7"/>
      <c r="H48" s="7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>
      <c r="A49" s="7"/>
      <c r="B49" s="7"/>
      <c r="C49" s="7"/>
      <c r="D49" s="7"/>
      <c r="E49" s="7"/>
      <c r="F49" s="7"/>
      <c r="G49" s="7"/>
      <c r="H49" s="7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>
      <c r="A50" s="7" t="s">
        <v>23</v>
      </c>
      <c r="B50" s="7"/>
      <c r="C50" s="7"/>
      <c r="D50" s="7"/>
      <c r="E50" s="7"/>
      <c r="F50" s="7"/>
      <c r="G50" s="7"/>
      <c r="H50" s="7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>
      <c r="A51" s="7" t="str">
        <f>"+ Einnahmen"</f>
        <v>+ Einnahmen</v>
      </c>
      <c r="B51" s="7"/>
      <c r="C51" s="7"/>
      <c r="D51" s="7"/>
      <c r="E51" s="7"/>
      <c r="F51" s="7"/>
      <c r="G51" s="7"/>
      <c r="H51" s="7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>
      <c r="A52" s="7" t="str">
        <f>"- Ausgaben"</f>
        <v>- Ausgaben</v>
      </c>
      <c r="B52" s="7"/>
      <c r="C52" s="7"/>
      <c r="D52" s="7"/>
      <c r="E52" s="7"/>
      <c r="F52" s="7"/>
      <c r="G52" s="7"/>
      <c r="H52" s="7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>
      <c r="A53" s="7" t="str">
        <f>"= Saldo am Schluss der Seite  (muss nun auf die nächste Seite übertragen werden)"</f>
        <v>= Saldo am Schluss der Seite  (muss nun auf die nächste Seite übertragen werden)</v>
      </c>
      <c r="B53" s="7"/>
      <c r="C53" s="7"/>
      <c r="D53" s="7"/>
      <c r="E53" s="7"/>
      <c r="F53" s="7"/>
      <c r="G53" s="7"/>
      <c r="H53" s="7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>
      <c r="A54" s="7" t="s">
        <v>24</v>
      </c>
      <c r="B54" s="7"/>
      <c r="C54" s="7"/>
      <c r="D54" s="7"/>
      <c r="E54" s="7"/>
      <c r="F54" s="7"/>
      <c r="G54" s="7"/>
      <c r="H54" s="7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>
      <c r="A55" s="7" t="s">
        <v>25</v>
      </c>
      <c r="B55" s="7"/>
      <c r="C55" s="7"/>
      <c r="D55" s="7"/>
      <c r="E55" s="7"/>
      <c r="F55" s="7"/>
      <c r="G55" s="7"/>
      <c r="H55" s="7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>
      <c r="A56" s="7"/>
      <c r="B56" s="7"/>
      <c r="C56" s="7"/>
      <c r="D56" s="7"/>
      <c r="E56" s="7"/>
      <c r="F56" s="7"/>
      <c r="G56" s="7"/>
      <c r="H56" s="7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>
      <c r="A57" s="8" t="s">
        <v>26</v>
      </c>
      <c r="B57" s="8"/>
      <c r="C57" s="8"/>
      <c r="D57" s="8"/>
      <c r="E57" s="8"/>
      <c r="F57" s="8"/>
      <c r="G57" s="8"/>
      <c r="H57" s="8"/>
      <c r="I57" s="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>
      <c r="A58" s="7"/>
      <c r="B58" s="7"/>
      <c r="C58" s="7"/>
      <c r="D58" s="7"/>
      <c r="E58" s="7"/>
      <c r="F58" s="7"/>
      <c r="G58" s="7"/>
      <c r="H58" s="7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>
      <c r="A59" s="7" t="s">
        <v>27</v>
      </c>
      <c r="B59" s="7"/>
      <c r="C59" s="7"/>
      <c r="D59" s="7"/>
      <c r="E59" s="7"/>
      <c r="F59" s="7"/>
      <c r="G59" s="7"/>
      <c r="H59" s="7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>
      <c r="A60" s="7"/>
      <c r="B60" s="7"/>
      <c r="C60" s="7"/>
      <c r="D60" s="7"/>
      <c r="E60" s="7"/>
      <c r="F60" s="7"/>
      <c r="G60" s="7"/>
      <c r="H60" s="7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>
      <c r="A61" s="7" t="str">
        <f>"- Name, Vorname und Domizil des Einzahlers (Kunde)"</f>
        <v>- Name, Vorname und Domizil des Einzahlers (Kunde)</v>
      </c>
      <c r="B61" s="7"/>
      <c r="C61" s="7"/>
      <c r="D61" s="7"/>
      <c r="E61" s="7"/>
      <c r="F61" s="7"/>
      <c r="G61" s="7"/>
      <c r="H61" s="7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>
      <c r="A62" s="7" t="str">
        <f>"- Angabe wofür die Einzahlung bestimmt ist"</f>
        <v>- Angabe wofür die Einzahlung bestimmt ist</v>
      </c>
      <c r="B62" s="7"/>
      <c r="C62" s="7"/>
      <c r="D62" s="7"/>
      <c r="E62" s="7"/>
      <c r="F62" s="7"/>
      <c r="G62" s="7"/>
      <c r="H62" s="7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>
      <c r="A63" s="7" t="str">
        <f>"- Für periodenbezogene Einzahlungen immer auch den Zeitraum angeben"</f>
        <v>- Für periodenbezogene Einzahlungen immer auch den Zeitraum angeben</v>
      </c>
      <c r="B63" s="7"/>
      <c r="C63" s="7"/>
      <c r="D63" s="7"/>
      <c r="E63" s="7"/>
      <c r="F63" s="7"/>
      <c r="G63" s="7"/>
      <c r="H63" s="7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>
      <c r="A64" s="7" t="str">
        <f>"- Betrag"</f>
        <v>- Betrag</v>
      </c>
      <c r="B64" s="7"/>
      <c r="C64" s="7"/>
      <c r="D64" s="7"/>
      <c r="E64" s="7"/>
      <c r="F64" s="7"/>
      <c r="G64" s="7"/>
      <c r="H64" s="7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>
      <c r="A65" s="7"/>
      <c r="B65" s="7"/>
      <c r="C65" s="7"/>
      <c r="D65" s="7"/>
      <c r="E65" s="7"/>
      <c r="F65" s="7"/>
      <c r="G65" s="7"/>
      <c r="H65" s="7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>
      <c r="A66" s="7" t="s">
        <v>28</v>
      </c>
      <c r="B66" s="7"/>
      <c r="C66" s="7"/>
      <c r="D66" s="7"/>
      <c r="E66" s="7"/>
      <c r="F66" s="7"/>
      <c r="G66" s="7"/>
      <c r="H66" s="9" t="s">
        <v>29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>
      <c r="A67" s="7"/>
      <c r="B67" s="7"/>
      <c r="C67" s="7"/>
      <c r="D67" s="7"/>
      <c r="E67" s="7"/>
      <c r="F67" s="7"/>
      <c r="G67" s="7"/>
      <c r="H67" s="7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6">
      <c r="A68" s="7" t="s">
        <v>30</v>
      </c>
      <c r="B68" s="7"/>
      <c r="C68" s="7"/>
      <c r="D68" s="7"/>
      <c r="E68" s="7"/>
      <c r="F68" s="7"/>
      <c r="G68" s="7"/>
      <c r="H68" s="10">
        <v>5000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>
      <c r="A69" s="7" t="s">
        <v>88</v>
      </c>
      <c r="B69" s="7"/>
      <c r="C69" s="7"/>
      <c r="D69" s="7"/>
      <c r="E69" s="7"/>
      <c r="F69" s="7"/>
      <c r="G69" s="7"/>
      <c r="H69" s="10">
        <v>800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>
      <c r="A70" s="7" t="s">
        <v>31</v>
      </c>
      <c r="B70" s="7"/>
      <c r="C70" s="7"/>
      <c r="D70" s="7"/>
      <c r="E70" s="7"/>
      <c r="F70" s="7"/>
      <c r="G70" s="7"/>
      <c r="H70" s="10">
        <v>250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>
      <c r="A71" s="7" t="s">
        <v>89</v>
      </c>
      <c r="B71" s="7"/>
      <c r="C71" s="7"/>
      <c r="D71" s="7"/>
      <c r="E71" s="7"/>
      <c r="F71" s="7"/>
      <c r="G71" s="7"/>
      <c r="H71" s="10">
        <v>788.25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36">
      <c r="A72" s="7" t="s">
        <v>32</v>
      </c>
      <c r="B72" s="7"/>
      <c r="C72" s="7"/>
      <c r="D72" s="7"/>
      <c r="E72" s="7"/>
      <c r="F72" s="7"/>
      <c r="G72" s="7"/>
      <c r="H72" s="10">
        <v>1721.5</v>
      </c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:36">
      <c r="A73" s="7"/>
      <c r="B73" s="7"/>
      <c r="C73" s="7"/>
      <c r="D73" s="7"/>
      <c r="E73" s="7"/>
      <c r="F73" s="7"/>
      <c r="G73" s="7"/>
      <c r="H73" s="10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>
      <c r="A74" s="7"/>
      <c r="B74" s="7"/>
      <c r="C74" s="7"/>
      <c r="D74" s="7"/>
      <c r="E74" s="7"/>
      <c r="F74" s="7"/>
      <c r="G74" s="7"/>
      <c r="H74" s="7"/>
      <c r="I74" s="3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>
      <c r="A75" s="7" t="s">
        <v>33</v>
      </c>
      <c r="B75" s="7"/>
      <c r="C75" s="7"/>
      <c r="D75" s="7"/>
      <c r="E75" s="7"/>
      <c r="F75" s="7"/>
      <c r="G75" s="7"/>
      <c r="H75" s="7"/>
      <c r="I75" s="3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>
      <c r="A76" s="7"/>
      <c r="B76" s="7"/>
      <c r="C76" s="7"/>
      <c r="D76" s="7"/>
      <c r="E76" s="7"/>
      <c r="F76" s="7"/>
      <c r="G76" s="7"/>
      <c r="H76" s="7"/>
      <c r="I76" s="3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>
      <c r="A77" s="7" t="str">
        <f>"- Name, Vorname und Domizil des Lieferanten"</f>
        <v>- Name, Vorname und Domizil des Lieferanten</v>
      </c>
      <c r="B77" s="7"/>
      <c r="C77" s="7"/>
      <c r="D77" s="7"/>
      <c r="E77" s="7"/>
      <c r="F77" s="7"/>
      <c r="G77" s="7"/>
      <c r="H77" s="7"/>
      <c r="I77" s="3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>
      <c r="A78" s="7" t="str">
        <f>"- Angabe wofür die Auszahlung bestimmt ist"</f>
        <v>- Angabe wofür die Auszahlung bestimmt ist</v>
      </c>
      <c r="B78" s="7"/>
      <c r="C78" s="7"/>
      <c r="D78" s="7"/>
      <c r="E78" s="7"/>
      <c r="F78" s="7"/>
      <c r="G78" s="7"/>
      <c r="H78" s="7"/>
      <c r="I78" s="3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6">
      <c r="A79" s="7" t="str">
        <f>"- Für periodenbezogene Auszahlungen immer auch den Zeitraum angeben"</f>
        <v>- Für periodenbezogene Auszahlungen immer auch den Zeitraum angeben</v>
      </c>
      <c r="B79" s="7"/>
      <c r="C79" s="7"/>
      <c r="D79" s="7"/>
      <c r="E79" s="7"/>
      <c r="F79" s="7"/>
      <c r="G79" s="7"/>
      <c r="H79" s="7"/>
      <c r="I79" s="3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1:36">
      <c r="A80" s="7" t="str">
        <f>"- Betrag"</f>
        <v>- Betrag</v>
      </c>
      <c r="B80" s="7"/>
      <c r="C80" s="7"/>
      <c r="D80" s="7"/>
      <c r="E80" s="7"/>
      <c r="F80" s="7"/>
      <c r="G80" s="7"/>
      <c r="H80" s="7"/>
      <c r="I80" s="3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36">
      <c r="A81" s="7"/>
      <c r="B81" s="7"/>
      <c r="C81" s="7"/>
      <c r="D81" s="7"/>
      <c r="E81" s="7"/>
      <c r="F81" s="7"/>
      <c r="G81" s="7"/>
      <c r="H81" s="7"/>
      <c r="I81" s="3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>
      <c r="A82" s="7" t="s">
        <v>28</v>
      </c>
      <c r="B82" s="7"/>
      <c r="C82" s="7"/>
      <c r="D82" s="7"/>
      <c r="E82" s="7"/>
      <c r="F82" s="7"/>
      <c r="G82" s="7"/>
      <c r="H82" s="11" t="s">
        <v>29</v>
      </c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1:36">
      <c r="A83" s="7"/>
      <c r="B83" s="7"/>
      <c r="C83" s="7"/>
      <c r="D83" s="7"/>
      <c r="E83" s="7"/>
      <c r="F83" s="7"/>
      <c r="G83" s="7"/>
      <c r="H83" s="10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1:36">
      <c r="A84" s="7" t="s">
        <v>34</v>
      </c>
      <c r="B84" s="7"/>
      <c r="C84" s="7"/>
      <c r="D84" s="7"/>
      <c r="E84" s="7"/>
      <c r="F84" s="7"/>
      <c r="G84" s="7"/>
      <c r="H84" s="10">
        <v>2785</v>
      </c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1:36">
      <c r="A85" s="7" t="s">
        <v>90</v>
      </c>
      <c r="B85" s="7"/>
      <c r="C85" s="7"/>
      <c r="D85" s="7"/>
      <c r="E85" s="7"/>
      <c r="F85" s="7"/>
      <c r="G85" s="7"/>
      <c r="H85" s="10">
        <v>4120</v>
      </c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1:36">
      <c r="A86" s="7" t="s">
        <v>91</v>
      </c>
      <c r="B86" s="7"/>
      <c r="C86" s="7"/>
      <c r="D86" s="7"/>
      <c r="E86" s="7"/>
      <c r="F86" s="7"/>
      <c r="G86" s="7"/>
      <c r="H86" s="10">
        <v>3700</v>
      </c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1:36">
      <c r="A87" s="7" t="s">
        <v>92</v>
      </c>
      <c r="B87" s="7"/>
      <c r="C87" s="7"/>
      <c r="D87" s="7"/>
      <c r="E87" s="7"/>
      <c r="F87" s="7"/>
      <c r="G87" s="7"/>
      <c r="H87" s="10">
        <v>2500</v>
      </c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1:36">
      <c r="A88" s="7" t="s">
        <v>93</v>
      </c>
      <c r="B88" s="7"/>
      <c r="C88" s="7"/>
      <c r="D88" s="7"/>
      <c r="E88" s="7"/>
      <c r="F88" s="7"/>
      <c r="G88" s="7"/>
      <c r="H88" s="10">
        <v>3000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1:36">
      <c r="A89" s="7" t="s">
        <v>94</v>
      </c>
      <c r="B89" s="7"/>
      <c r="C89" s="7"/>
      <c r="D89" s="7"/>
      <c r="E89" s="7"/>
      <c r="F89" s="7"/>
      <c r="G89" s="7"/>
      <c r="H89" s="10">
        <v>2000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1:36">
      <c r="A90" s="7" t="s">
        <v>95</v>
      </c>
      <c r="B90" s="7"/>
      <c r="C90" s="7"/>
      <c r="D90" s="7"/>
      <c r="E90" s="7"/>
      <c r="F90" s="7"/>
      <c r="G90" s="7"/>
      <c r="H90" s="10">
        <v>150</v>
      </c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1:36">
      <c r="A91" s="7" t="s">
        <v>96</v>
      </c>
      <c r="B91" s="7"/>
      <c r="C91" s="7"/>
      <c r="D91" s="7"/>
      <c r="E91" s="7"/>
      <c r="F91" s="7"/>
      <c r="G91" s="7"/>
      <c r="H91" s="10">
        <v>3200</v>
      </c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1:36">
      <c r="A92" s="7" t="s">
        <v>97</v>
      </c>
      <c r="B92" s="7"/>
      <c r="C92" s="7"/>
      <c r="D92" s="7"/>
      <c r="E92" s="7"/>
      <c r="F92" s="7"/>
      <c r="G92" s="7"/>
      <c r="H92" s="10">
        <v>4250</v>
      </c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1:36">
      <c r="A93" s="7" t="s">
        <v>98</v>
      </c>
      <c r="B93" s="7"/>
      <c r="C93" s="7"/>
      <c r="D93" s="7"/>
      <c r="E93" s="7"/>
      <c r="F93" s="7"/>
      <c r="G93" s="7"/>
      <c r="H93" s="10">
        <v>6800</v>
      </c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1:36">
      <c r="A94" s="7" t="s">
        <v>99</v>
      </c>
      <c r="B94" s="7"/>
      <c r="C94" s="7"/>
      <c r="D94" s="7"/>
      <c r="E94" s="7"/>
      <c r="F94" s="7"/>
      <c r="G94" s="7"/>
      <c r="H94" s="10">
        <v>650</v>
      </c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1:36">
      <c r="A95" s="7" t="s">
        <v>100</v>
      </c>
      <c r="B95" s="7"/>
      <c r="C95" s="7"/>
      <c r="D95" s="7"/>
      <c r="E95" s="7"/>
      <c r="F95" s="7"/>
      <c r="G95" s="7"/>
      <c r="H95" s="10">
        <v>1900</v>
      </c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1:36">
      <c r="A96" s="7"/>
      <c r="B96" s="7"/>
      <c r="C96" s="7"/>
      <c r="D96" s="7"/>
      <c r="E96" s="7"/>
      <c r="F96" s="7"/>
      <c r="G96" s="7"/>
      <c r="H96" s="10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1:36">
      <c r="A97" s="7"/>
      <c r="B97" s="7"/>
      <c r="C97" s="7"/>
      <c r="D97" s="7"/>
      <c r="E97" s="7"/>
      <c r="F97" s="7"/>
      <c r="G97" s="7"/>
      <c r="H97" s="10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  <row r="98" spans="1:36">
      <c r="A98" s="7"/>
      <c r="B98" s="7"/>
      <c r="C98" s="7"/>
      <c r="D98" s="7"/>
      <c r="E98" s="7"/>
      <c r="F98" s="7"/>
      <c r="G98" s="7"/>
      <c r="H98" s="10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1:36">
      <c r="A99" s="7"/>
      <c r="B99" s="7"/>
      <c r="C99" s="7"/>
      <c r="D99" s="7"/>
      <c r="E99" s="7"/>
      <c r="F99" s="7"/>
      <c r="G99" s="7"/>
      <c r="H99" s="10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1:36">
      <c r="A100" s="7"/>
      <c r="B100" s="7"/>
      <c r="C100" s="7"/>
      <c r="D100" s="7"/>
      <c r="E100" s="7"/>
      <c r="F100" s="7"/>
      <c r="G100" s="7"/>
      <c r="H100" s="10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:36">
      <c r="A101" s="7"/>
      <c r="B101" s="7"/>
      <c r="C101" s="7"/>
      <c r="D101" s="7"/>
      <c r="E101" s="7"/>
      <c r="F101" s="7"/>
      <c r="G101" s="7"/>
      <c r="H101" s="10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1:36">
      <c r="A102" s="7"/>
      <c r="B102" s="7"/>
      <c r="C102" s="7"/>
      <c r="D102" s="7"/>
      <c r="E102" s="7"/>
      <c r="F102" s="7"/>
      <c r="G102" s="7"/>
      <c r="H102" s="10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1:36">
      <c r="A103" s="13" t="s">
        <v>66</v>
      </c>
      <c r="B103" s="13"/>
      <c r="C103" s="7"/>
      <c r="D103" s="7"/>
      <c r="E103" s="7"/>
      <c r="F103" s="7"/>
      <c r="G103" s="7"/>
      <c r="H103" s="10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1:36">
      <c r="A104" s="13" t="s">
        <v>67</v>
      </c>
      <c r="B104" s="13" t="s">
        <v>71</v>
      </c>
      <c r="C104" s="7"/>
      <c r="D104" s="7"/>
      <c r="E104" s="7"/>
      <c r="F104" s="7"/>
      <c r="G104" s="7"/>
      <c r="H104" s="10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6">
      <c r="A105" s="13" t="s">
        <v>68</v>
      </c>
      <c r="B105" s="13" t="s">
        <v>72</v>
      </c>
      <c r="C105" s="7"/>
      <c r="D105" s="7"/>
      <c r="E105" s="7"/>
      <c r="F105" s="7"/>
      <c r="G105" s="7"/>
      <c r="H105" s="10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6">
      <c r="A106" s="13" t="s">
        <v>69</v>
      </c>
      <c r="B106" s="13" t="s">
        <v>73</v>
      </c>
      <c r="C106" s="7"/>
      <c r="D106" s="7"/>
      <c r="E106" s="7"/>
      <c r="F106" s="7"/>
      <c r="G106" s="7"/>
      <c r="H106" s="10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6">
      <c r="A107" s="13" t="s">
        <v>70</v>
      </c>
      <c r="B107" s="13" t="s">
        <v>74</v>
      </c>
      <c r="C107" s="7"/>
      <c r="D107" s="7"/>
      <c r="E107" s="7"/>
      <c r="F107" s="7"/>
      <c r="G107" s="7"/>
      <c r="H107" s="10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>
      <c r="A108" s="7"/>
      <c r="B108" s="7"/>
      <c r="C108" s="7"/>
      <c r="D108" s="7"/>
      <c r="E108" s="7"/>
      <c r="F108" s="7"/>
      <c r="G108" s="7"/>
      <c r="H108" s="10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:36">
      <c r="A109" s="7"/>
      <c r="B109" s="7"/>
      <c r="C109" s="7"/>
      <c r="D109" s="7"/>
      <c r="E109" s="7"/>
      <c r="F109" s="7"/>
      <c r="G109" s="7"/>
      <c r="H109" s="10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1:36">
      <c r="A110" s="7"/>
      <c r="B110" s="7"/>
      <c r="C110" s="7"/>
      <c r="D110" s="7"/>
      <c r="E110" s="7"/>
      <c r="F110" s="7"/>
      <c r="G110" s="7"/>
      <c r="H110" s="10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:36">
      <c r="A111" s="7"/>
      <c r="B111" s="7"/>
      <c r="C111" s="7"/>
      <c r="D111" s="7"/>
      <c r="E111" s="7"/>
      <c r="F111" s="7"/>
      <c r="G111" s="7"/>
      <c r="H111" s="10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1:36">
      <c r="A112" s="7"/>
      <c r="B112" s="7"/>
      <c r="C112" s="7"/>
      <c r="D112" s="7"/>
      <c r="E112" s="7"/>
      <c r="F112" s="7"/>
      <c r="G112" s="7"/>
      <c r="H112" s="10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:36">
      <c r="A113" s="8" t="s">
        <v>101</v>
      </c>
      <c r="B113" s="8"/>
      <c r="C113" s="8"/>
      <c r="D113" s="8"/>
      <c r="E113" s="8"/>
      <c r="F113" s="8"/>
      <c r="G113" s="8"/>
      <c r="H113" s="12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1:36">
      <c r="A114" s="7"/>
      <c r="B114" s="7"/>
      <c r="C114" s="7"/>
      <c r="D114" s="7"/>
      <c r="E114" s="7"/>
      <c r="F114" s="7"/>
      <c r="G114" s="7"/>
      <c r="H114" s="10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1:36">
      <c r="A115" s="13" t="s">
        <v>5</v>
      </c>
      <c r="B115" s="13" t="s">
        <v>8</v>
      </c>
      <c r="C115" s="13" t="s">
        <v>35</v>
      </c>
      <c r="D115" s="23" t="s">
        <v>36</v>
      </c>
      <c r="E115" s="13" t="s">
        <v>15</v>
      </c>
      <c r="F115" s="14" t="s">
        <v>37</v>
      </c>
      <c r="G115" s="14" t="s">
        <v>38</v>
      </c>
      <c r="H115" s="15" t="s">
        <v>20</v>
      </c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1:36">
      <c r="A116" s="13"/>
      <c r="B116" s="13"/>
      <c r="C116" s="13" t="s">
        <v>39</v>
      </c>
      <c r="D116" s="23" t="s">
        <v>40</v>
      </c>
      <c r="E116" s="13"/>
      <c r="F116" s="14" t="s">
        <v>29</v>
      </c>
      <c r="G116" s="14" t="s">
        <v>29</v>
      </c>
      <c r="H116" s="15" t="s">
        <v>29</v>
      </c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1:36">
      <c r="A117" s="13"/>
      <c r="B117" s="13"/>
      <c r="C117" s="13"/>
      <c r="D117" s="23"/>
      <c r="E117" s="13"/>
      <c r="F117" s="13"/>
      <c r="G117" s="13"/>
      <c r="H117" s="16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1:36">
      <c r="A118" s="13" t="str">
        <f>"1."</f>
        <v>1.</v>
      </c>
      <c r="B118" s="13" t="s">
        <v>20</v>
      </c>
      <c r="C118" s="13"/>
      <c r="D118" s="23"/>
      <c r="E118" s="13"/>
      <c r="F118" s="16"/>
      <c r="G118" s="16"/>
      <c r="H118" s="16">
        <v>1273.25</v>
      </c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1:36">
      <c r="A119" s="13" t="str">
        <f>"2."</f>
        <v>2.</v>
      </c>
      <c r="B119" s="13" t="s">
        <v>41</v>
      </c>
      <c r="C119" s="17">
        <v>1</v>
      </c>
      <c r="D119" s="24"/>
      <c r="E119" s="17">
        <v>2990</v>
      </c>
      <c r="F119" s="16">
        <v>30000</v>
      </c>
      <c r="G119" s="16"/>
      <c r="H119" s="16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1:36">
      <c r="A120" s="13" t="str">
        <f>"3."</f>
        <v>3.</v>
      </c>
      <c r="B120" s="13" t="s">
        <v>42</v>
      </c>
      <c r="C120" s="17">
        <v>2</v>
      </c>
      <c r="D120" s="25">
        <v>7.7</v>
      </c>
      <c r="E120" s="17">
        <v>3001</v>
      </c>
      <c r="F120" s="16"/>
      <c r="G120" s="16">
        <v>17285.5</v>
      </c>
      <c r="H120" s="16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1:36">
      <c r="A121" s="13" t="str">
        <f>"4."</f>
        <v>4.</v>
      </c>
      <c r="B121" s="13" t="s">
        <v>43</v>
      </c>
      <c r="C121" s="17">
        <v>3</v>
      </c>
      <c r="D121" s="25">
        <v>7.7</v>
      </c>
      <c r="E121" s="17">
        <v>4800</v>
      </c>
      <c r="F121" s="16"/>
      <c r="G121" s="16">
        <v>325</v>
      </c>
      <c r="H121" s="16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1:36">
      <c r="A122" s="13"/>
      <c r="B122" s="13" t="s">
        <v>75</v>
      </c>
      <c r="C122" s="17">
        <v>4</v>
      </c>
      <c r="D122" s="25">
        <v>2.5</v>
      </c>
      <c r="E122" s="17">
        <v>4835</v>
      </c>
      <c r="F122" s="16"/>
      <c r="G122" s="16">
        <v>102.5</v>
      </c>
      <c r="H122" s="16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1:36">
      <c r="A123" s="13" t="str">
        <f>"5."</f>
        <v>5.</v>
      </c>
      <c r="B123" s="13" t="s">
        <v>82</v>
      </c>
      <c r="C123" s="17">
        <v>5</v>
      </c>
      <c r="D123" s="25"/>
      <c r="E123" s="17">
        <v>4070</v>
      </c>
      <c r="F123" s="16"/>
      <c r="G123" s="16">
        <v>3685.3</v>
      </c>
      <c r="H123" s="16"/>
      <c r="I123" s="3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1:36">
      <c r="A124" s="13"/>
      <c r="B124" s="13" t="s">
        <v>44</v>
      </c>
      <c r="C124" s="17">
        <v>6</v>
      </c>
      <c r="D124" s="25">
        <v>2.5</v>
      </c>
      <c r="E124" s="17">
        <v>4700</v>
      </c>
      <c r="F124" s="16"/>
      <c r="G124" s="16">
        <v>87.25</v>
      </c>
      <c r="H124" s="16"/>
      <c r="I124" s="3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1:36">
      <c r="A125" s="13"/>
      <c r="B125" s="13" t="s">
        <v>45</v>
      </c>
      <c r="C125" s="17">
        <v>7</v>
      </c>
      <c r="D125" s="25">
        <v>7.7</v>
      </c>
      <c r="E125" s="17">
        <v>3800</v>
      </c>
      <c r="F125" s="16"/>
      <c r="G125" s="16">
        <v>6725</v>
      </c>
      <c r="H125" s="16"/>
      <c r="I125" s="3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1:36">
      <c r="A126" s="13"/>
      <c r="B126" s="13" t="s">
        <v>46</v>
      </c>
      <c r="C126" s="17">
        <v>8</v>
      </c>
      <c r="D126" s="25">
        <v>7.7</v>
      </c>
      <c r="E126" s="17">
        <v>4300</v>
      </c>
      <c r="F126" s="16"/>
      <c r="G126" s="16">
        <v>310.5</v>
      </c>
      <c r="H126" s="16"/>
      <c r="I126" s="3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1:36">
      <c r="A127" s="13" t="str">
        <f>"18."</f>
        <v>18.</v>
      </c>
      <c r="B127" s="13" t="s">
        <v>47</v>
      </c>
      <c r="C127" s="17">
        <v>9</v>
      </c>
      <c r="D127" s="25">
        <v>7.7</v>
      </c>
      <c r="E127" s="17">
        <v>6001</v>
      </c>
      <c r="F127" s="16">
        <v>10225</v>
      </c>
      <c r="G127" s="16"/>
      <c r="H127" s="16"/>
      <c r="I127" s="3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1:36">
      <c r="A128" s="13" t="str">
        <f>"19."</f>
        <v>19.</v>
      </c>
      <c r="B128" s="13" t="s">
        <v>48</v>
      </c>
      <c r="C128" s="17">
        <v>10</v>
      </c>
      <c r="D128" s="25">
        <v>7.7</v>
      </c>
      <c r="E128" s="17">
        <v>4835</v>
      </c>
      <c r="F128" s="16"/>
      <c r="G128" s="16">
        <v>213</v>
      </c>
      <c r="H128" s="16"/>
      <c r="I128" s="3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1:36">
      <c r="A129" s="13" t="str">
        <f>"25."</f>
        <v>25.</v>
      </c>
      <c r="B129" s="13" t="s">
        <v>102</v>
      </c>
      <c r="C129" s="17">
        <v>11</v>
      </c>
      <c r="D129" s="25"/>
      <c r="E129" s="17">
        <v>4000</v>
      </c>
      <c r="F129" s="16"/>
      <c r="G129" s="16">
        <v>3500</v>
      </c>
      <c r="H129" s="16"/>
      <c r="I129" s="3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1:36">
      <c r="A130" s="13"/>
      <c r="B130" s="13" t="s">
        <v>103</v>
      </c>
      <c r="C130" s="13" t="s">
        <v>49</v>
      </c>
      <c r="D130" s="25"/>
      <c r="E130" s="17">
        <v>4000</v>
      </c>
      <c r="F130" s="16"/>
      <c r="G130" s="16">
        <v>2785</v>
      </c>
      <c r="H130" s="16"/>
      <c r="I130" s="3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1:36">
      <c r="A131" s="13"/>
      <c r="B131" s="13" t="s">
        <v>104</v>
      </c>
      <c r="C131" s="13" t="s">
        <v>49</v>
      </c>
      <c r="D131" s="25"/>
      <c r="E131" s="17">
        <v>4000</v>
      </c>
      <c r="F131" s="16"/>
      <c r="G131" s="16">
        <v>4120.75</v>
      </c>
      <c r="H131" s="16"/>
      <c r="I131" s="3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1:36">
      <c r="A132" s="13" t="str">
        <f>"27."</f>
        <v>27.</v>
      </c>
      <c r="B132" s="13" t="s">
        <v>50</v>
      </c>
      <c r="C132" s="17">
        <v>12</v>
      </c>
      <c r="D132" s="25">
        <v>7.7</v>
      </c>
      <c r="E132" s="17">
        <v>6001</v>
      </c>
      <c r="F132" s="16">
        <v>27588</v>
      </c>
      <c r="G132" s="16"/>
      <c r="H132" s="16"/>
      <c r="I132" s="3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1:36">
      <c r="A133" s="13" t="str">
        <f>"29."</f>
        <v>29.</v>
      </c>
      <c r="B133" s="13" t="s">
        <v>51</v>
      </c>
      <c r="C133" s="17">
        <v>13</v>
      </c>
      <c r="D133" s="25">
        <v>7.7</v>
      </c>
      <c r="E133" s="17">
        <v>6001</v>
      </c>
      <c r="F133" s="16">
        <v>6700</v>
      </c>
      <c r="G133" s="16"/>
      <c r="H133" s="16"/>
      <c r="I133" s="3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1:36">
      <c r="A134" s="13" t="str">
        <f>"30."</f>
        <v>30.</v>
      </c>
      <c r="B134" s="13" t="s">
        <v>105</v>
      </c>
      <c r="C134" s="17">
        <v>14</v>
      </c>
      <c r="D134" s="25"/>
      <c r="E134" s="17">
        <v>4100</v>
      </c>
      <c r="F134" s="16"/>
      <c r="G134" s="16">
        <v>1850</v>
      </c>
      <c r="H134" s="16"/>
      <c r="I134" s="3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1:36">
      <c r="A135" s="13"/>
      <c r="B135" s="13" t="s">
        <v>106</v>
      </c>
      <c r="C135" s="17">
        <v>15</v>
      </c>
      <c r="D135" s="25"/>
      <c r="E135" s="17">
        <v>4040</v>
      </c>
      <c r="F135" s="16"/>
      <c r="G135" s="16">
        <v>8120</v>
      </c>
      <c r="H135" s="16"/>
      <c r="I135" s="3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1:36">
      <c r="A136" s="13"/>
      <c r="B136" s="13" t="s">
        <v>107</v>
      </c>
      <c r="C136" s="17">
        <v>16</v>
      </c>
      <c r="D136" s="25"/>
      <c r="E136" s="17">
        <v>4500</v>
      </c>
      <c r="F136" s="16"/>
      <c r="G136" s="16">
        <v>1375.5</v>
      </c>
      <c r="H136" s="16"/>
      <c r="I136" s="3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1:36">
      <c r="A137" s="13"/>
      <c r="B137" s="13" t="s">
        <v>108</v>
      </c>
      <c r="C137" s="17">
        <v>17</v>
      </c>
      <c r="D137" s="25"/>
      <c r="E137" s="17">
        <v>4052</v>
      </c>
      <c r="F137" s="16"/>
      <c r="G137" s="16">
        <v>2300</v>
      </c>
      <c r="H137" s="16"/>
      <c r="I137" s="3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1:36">
      <c r="A138" s="13"/>
      <c r="B138" s="13" t="s">
        <v>109</v>
      </c>
      <c r="C138" s="17">
        <v>18</v>
      </c>
      <c r="D138" s="25"/>
      <c r="E138" s="17">
        <v>4320</v>
      </c>
      <c r="F138" s="16"/>
      <c r="G138" s="16">
        <v>821</v>
      </c>
      <c r="H138" s="16"/>
      <c r="I138" s="3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1:36">
      <c r="A139" s="13"/>
      <c r="B139" s="13" t="s">
        <v>83</v>
      </c>
      <c r="C139" s="17">
        <v>19</v>
      </c>
      <c r="D139" s="25">
        <v>8</v>
      </c>
      <c r="E139" s="17">
        <v>4600</v>
      </c>
      <c r="F139" s="16"/>
      <c r="G139" s="16">
        <v>215.2</v>
      </c>
      <c r="H139" s="16"/>
      <c r="I139" s="3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</row>
    <row r="140" spans="1:36">
      <c r="A140" s="13"/>
      <c r="B140" s="13" t="s">
        <v>110</v>
      </c>
      <c r="C140" s="17"/>
      <c r="D140" s="25">
        <v>7.7</v>
      </c>
      <c r="E140" s="17">
        <v>4600</v>
      </c>
      <c r="F140" s="16"/>
      <c r="G140" s="16">
        <v>216</v>
      </c>
      <c r="H140" s="16"/>
      <c r="I140" s="3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1:36">
      <c r="A141" s="13"/>
      <c r="B141" s="13" t="s">
        <v>52</v>
      </c>
      <c r="C141" s="17">
        <v>20</v>
      </c>
      <c r="D141" s="25">
        <v>7.7</v>
      </c>
      <c r="E141" s="17">
        <v>4800</v>
      </c>
      <c r="F141" s="16"/>
      <c r="G141" s="16">
        <v>1250</v>
      </c>
      <c r="H141" s="16"/>
      <c r="I141" s="3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1:36">
      <c r="A142" s="13"/>
      <c r="B142" s="13" t="s">
        <v>53</v>
      </c>
      <c r="C142" s="17">
        <v>21</v>
      </c>
      <c r="D142" s="25">
        <v>7.7</v>
      </c>
      <c r="E142" s="17">
        <v>1111</v>
      </c>
      <c r="F142" s="16"/>
      <c r="G142" s="16">
        <v>12000</v>
      </c>
      <c r="H142" s="16"/>
      <c r="I142" s="3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1:36">
      <c r="A143" s="13"/>
      <c r="B143" s="13" t="s">
        <v>54</v>
      </c>
      <c r="C143" s="17">
        <v>22</v>
      </c>
      <c r="D143" s="25">
        <v>7.7</v>
      </c>
      <c r="E143" s="17">
        <v>1114</v>
      </c>
      <c r="F143" s="16"/>
      <c r="G143" s="16">
        <v>6700</v>
      </c>
      <c r="H143" s="16"/>
      <c r="I143" s="3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1:36">
      <c r="A144" s="13"/>
      <c r="B144" s="13" t="s">
        <v>55</v>
      </c>
      <c r="C144" s="17"/>
      <c r="D144" s="25"/>
      <c r="E144" s="17">
        <v>2110</v>
      </c>
      <c r="F144" s="16"/>
      <c r="G144" s="16">
        <v>3000</v>
      </c>
      <c r="H144" s="16"/>
      <c r="I144" s="3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1:36">
      <c r="A145" s="13"/>
      <c r="B145" s="13" t="s">
        <v>41</v>
      </c>
      <c r="C145" s="17">
        <v>23</v>
      </c>
      <c r="D145" s="25"/>
      <c r="E145" s="17">
        <v>2990</v>
      </c>
      <c r="F145" s="16">
        <v>2000</v>
      </c>
      <c r="G145" s="16"/>
      <c r="H145" s="16"/>
      <c r="I145" s="3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1:36">
      <c r="A146" s="13" t="str">
        <f>"31."</f>
        <v>31.</v>
      </c>
      <c r="B146" s="13" t="s">
        <v>84</v>
      </c>
      <c r="C146" s="17">
        <v>24</v>
      </c>
      <c r="D146" s="25">
        <v>8</v>
      </c>
      <c r="E146" s="17">
        <v>4320</v>
      </c>
      <c r="F146" s="16"/>
      <c r="G146" s="16">
        <v>45.2</v>
      </c>
      <c r="H146" s="16"/>
      <c r="I146" s="3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1:36">
      <c r="A147" s="13"/>
      <c r="B147" s="13" t="s">
        <v>56</v>
      </c>
      <c r="C147" s="17">
        <v>25</v>
      </c>
      <c r="D147" s="25">
        <v>7.7</v>
      </c>
      <c r="E147" s="17">
        <v>4320</v>
      </c>
      <c r="F147" s="16"/>
      <c r="G147" s="16">
        <v>300.75</v>
      </c>
      <c r="H147" s="16"/>
      <c r="I147" s="3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1:36">
      <c r="A148" s="13"/>
      <c r="B148" s="13"/>
      <c r="C148" s="13"/>
      <c r="D148" s="18"/>
      <c r="E148" s="13"/>
      <c r="F148" s="16"/>
      <c r="G148" s="16"/>
      <c r="H148" s="16"/>
      <c r="I148" s="3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1:36">
      <c r="A149" s="19"/>
      <c r="B149" s="19" t="s">
        <v>57</v>
      </c>
      <c r="C149" s="19"/>
      <c r="D149" s="20"/>
      <c r="E149" s="19"/>
      <c r="F149" s="21">
        <f>SUM(F119:F147)</f>
        <v>76513</v>
      </c>
      <c r="G149" s="21">
        <f>SUM(G119:G147)</f>
        <v>77333.45</v>
      </c>
      <c r="H149" s="21"/>
      <c r="I149" s="3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1:36">
      <c r="A150" s="13"/>
      <c r="B150" s="13"/>
      <c r="C150" s="13"/>
      <c r="D150" s="18"/>
      <c r="E150" s="13"/>
      <c r="F150" s="16"/>
      <c r="G150" s="16"/>
      <c r="H150" s="16"/>
      <c r="I150" s="3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1:36">
      <c r="A151" s="13"/>
      <c r="B151" s="13"/>
      <c r="C151" s="13"/>
      <c r="D151" s="18"/>
      <c r="E151" s="13"/>
      <c r="F151" s="16"/>
      <c r="G151" s="16"/>
      <c r="H151" s="16"/>
      <c r="I151" s="3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1:36">
      <c r="A152" s="19" t="str">
        <f>"31."</f>
        <v>31.</v>
      </c>
      <c r="B152" s="19" t="s">
        <v>58</v>
      </c>
      <c r="C152" s="19"/>
      <c r="D152" s="20"/>
      <c r="E152" s="19"/>
      <c r="F152" s="21"/>
      <c r="G152" s="21"/>
      <c r="H152" s="21">
        <f>+H118+F149-G149</f>
        <v>452.80000000000291</v>
      </c>
      <c r="I152" s="3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1:36">
      <c r="A153" s="13"/>
      <c r="B153" s="13"/>
      <c r="C153" s="13"/>
      <c r="D153" s="18"/>
      <c r="E153" s="13"/>
      <c r="F153" s="16"/>
      <c r="G153" s="16"/>
      <c r="H153" s="16"/>
      <c r="I153" s="3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1:36">
      <c r="A154" s="13"/>
      <c r="B154" s="13"/>
      <c r="C154" s="13"/>
      <c r="D154" s="18"/>
      <c r="E154" s="13"/>
      <c r="F154" s="16"/>
      <c r="G154" s="16"/>
      <c r="H154" s="16"/>
      <c r="I154" s="3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1:36">
      <c r="A155" s="13"/>
      <c r="B155" s="13"/>
      <c r="C155" s="13"/>
      <c r="D155" s="18"/>
      <c r="E155" s="13"/>
      <c r="F155" s="16"/>
      <c r="G155" s="16"/>
      <c r="H155" s="16"/>
      <c r="I155" s="3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>
      <c r="A156" s="13"/>
      <c r="B156" s="13"/>
      <c r="C156" s="13"/>
      <c r="D156" s="18"/>
      <c r="E156" s="13"/>
      <c r="F156" s="16"/>
      <c r="G156" s="16"/>
      <c r="H156" s="16"/>
      <c r="I156" s="3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>
      <c r="A157" s="13"/>
      <c r="B157" s="13"/>
      <c r="C157" s="13"/>
      <c r="D157" s="18"/>
      <c r="E157" s="13"/>
      <c r="F157" s="16"/>
      <c r="G157" s="16"/>
      <c r="H157" s="16"/>
      <c r="I157" s="3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6">
      <c r="A158" s="13"/>
      <c r="B158" s="13"/>
      <c r="C158" s="13"/>
      <c r="D158" s="18"/>
      <c r="E158" s="13"/>
      <c r="F158" s="16"/>
      <c r="G158" s="16"/>
      <c r="H158" s="16"/>
      <c r="I158" s="3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6">
      <c r="A159" s="13"/>
      <c r="B159" s="13"/>
      <c r="C159" s="13"/>
      <c r="D159" s="18"/>
      <c r="E159" s="13"/>
      <c r="F159" s="16"/>
      <c r="G159" s="16"/>
      <c r="H159" s="16"/>
      <c r="I159" s="3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1:36">
      <c r="A160" s="13"/>
      <c r="B160" s="13"/>
      <c r="C160" s="13"/>
      <c r="D160" s="18"/>
      <c r="E160" s="13"/>
      <c r="F160" s="16"/>
      <c r="G160" s="16"/>
      <c r="H160" s="16"/>
      <c r="I160" s="3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1:36">
      <c r="A161" s="13"/>
      <c r="B161" s="13"/>
      <c r="C161" s="13"/>
      <c r="D161" s="18"/>
      <c r="E161" s="13"/>
      <c r="F161" s="16"/>
      <c r="G161" s="16"/>
      <c r="H161" s="16"/>
      <c r="I161" s="3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1:36">
      <c r="A162" s="13"/>
      <c r="B162" s="13"/>
      <c r="C162" s="13"/>
      <c r="D162" s="18"/>
      <c r="E162" s="13"/>
      <c r="F162" s="16"/>
      <c r="G162" s="16"/>
      <c r="H162" s="16"/>
      <c r="I162" s="3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1:36">
      <c r="A163" s="13"/>
      <c r="B163" s="13"/>
      <c r="C163" s="13"/>
      <c r="D163" s="18"/>
      <c r="E163" s="13"/>
      <c r="F163" s="16"/>
      <c r="G163" s="16"/>
      <c r="H163" s="16"/>
      <c r="I163" s="3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</row>
    <row r="164" spans="1:36">
      <c r="A164" s="13"/>
      <c r="B164" s="13"/>
      <c r="C164" s="13"/>
      <c r="D164" s="18"/>
      <c r="E164" s="13"/>
      <c r="F164" s="16"/>
      <c r="G164" s="16"/>
      <c r="H164" s="16"/>
      <c r="I164" s="3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1:36">
      <c r="A165" s="13"/>
      <c r="B165" s="13"/>
      <c r="C165" s="13"/>
      <c r="D165" s="18"/>
      <c r="E165" s="13"/>
      <c r="F165" s="16"/>
      <c r="G165" s="16"/>
      <c r="H165" s="16"/>
      <c r="I165" s="3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1:36">
      <c r="A166" s="13"/>
      <c r="B166" s="13"/>
      <c r="C166" s="13"/>
      <c r="D166" s="18"/>
      <c r="E166" s="13"/>
      <c r="F166" s="16"/>
      <c r="G166" s="16"/>
      <c r="H166" s="16"/>
      <c r="I166" s="3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1:36">
      <c r="A167" s="13"/>
      <c r="B167" s="13"/>
      <c r="C167" s="13"/>
      <c r="D167" s="18"/>
      <c r="E167" s="13"/>
      <c r="F167" s="16"/>
      <c r="G167" s="16"/>
      <c r="H167" s="16"/>
      <c r="I167" s="3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1:36">
      <c r="A168" s="13"/>
      <c r="B168" s="13"/>
      <c r="C168" s="13"/>
      <c r="D168" s="18"/>
      <c r="E168" s="13"/>
      <c r="F168" s="16"/>
      <c r="G168" s="16"/>
      <c r="H168" s="16"/>
      <c r="I168" s="3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1:36">
      <c r="A169" s="8" t="s">
        <v>111</v>
      </c>
      <c r="B169" s="8"/>
      <c r="C169" s="8"/>
      <c r="D169" s="18"/>
      <c r="E169" s="13"/>
      <c r="F169" s="16"/>
      <c r="G169" s="16"/>
      <c r="H169" s="16"/>
      <c r="I169" s="3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</row>
    <row r="170" spans="1:36">
      <c r="A170" s="13"/>
      <c r="B170" s="13"/>
      <c r="C170" s="13"/>
      <c r="D170" s="18"/>
      <c r="E170" s="13"/>
      <c r="F170" s="16"/>
      <c r="G170" s="16"/>
      <c r="H170" s="16"/>
      <c r="I170" s="3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1:36">
      <c r="A171" s="13" t="s">
        <v>5</v>
      </c>
      <c r="B171" s="13" t="s">
        <v>8</v>
      </c>
      <c r="C171" s="13" t="s">
        <v>35</v>
      </c>
      <c r="D171" s="26" t="s">
        <v>36</v>
      </c>
      <c r="E171" s="13" t="s">
        <v>15</v>
      </c>
      <c r="F171" s="14" t="s">
        <v>37</v>
      </c>
      <c r="G171" s="14" t="s">
        <v>38</v>
      </c>
      <c r="H171" s="15" t="s">
        <v>20</v>
      </c>
      <c r="I171" s="3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1:36">
      <c r="A172" s="13"/>
      <c r="B172" s="13"/>
      <c r="C172" s="13" t="s">
        <v>39</v>
      </c>
      <c r="D172" s="26" t="s">
        <v>40</v>
      </c>
      <c r="E172" s="13"/>
      <c r="F172" s="14" t="s">
        <v>29</v>
      </c>
      <c r="G172" s="14" t="s">
        <v>29</v>
      </c>
      <c r="H172" s="15" t="s">
        <v>29</v>
      </c>
      <c r="I172" s="3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1:36">
      <c r="A173" s="13"/>
      <c r="B173" s="13"/>
      <c r="C173" s="13"/>
      <c r="D173" s="26"/>
      <c r="E173" s="13"/>
      <c r="F173" s="13"/>
      <c r="G173" s="13"/>
      <c r="H173" s="16"/>
      <c r="I173" s="3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1:36">
      <c r="A174" s="13" t="str">
        <f>"1."</f>
        <v>1.</v>
      </c>
      <c r="B174" s="13" t="s">
        <v>20</v>
      </c>
      <c r="C174" s="17"/>
      <c r="D174" s="27"/>
      <c r="E174" s="13"/>
      <c r="F174" s="16"/>
      <c r="G174" s="16"/>
      <c r="H174" s="16">
        <v>-3735</v>
      </c>
      <c r="I174" s="3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1:36">
      <c r="A175" s="13" t="str">
        <f>"2."</f>
        <v>2.</v>
      </c>
      <c r="B175" s="13" t="s">
        <v>41</v>
      </c>
      <c r="C175" s="17">
        <v>1001</v>
      </c>
      <c r="D175" s="25"/>
      <c r="E175" s="17">
        <v>2990</v>
      </c>
      <c r="F175" s="10"/>
      <c r="G175" s="16">
        <v>30000</v>
      </c>
      <c r="H175" s="16"/>
      <c r="I175" s="3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</row>
    <row r="176" spans="1:36">
      <c r="A176" s="13" t="str">
        <f>"3."</f>
        <v>3.</v>
      </c>
      <c r="B176" s="13" t="s">
        <v>85</v>
      </c>
      <c r="C176" s="17">
        <v>1002</v>
      </c>
      <c r="D176" s="25">
        <v>8</v>
      </c>
      <c r="E176" s="17">
        <v>3001</v>
      </c>
      <c r="F176" s="16"/>
      <c r="G176" s="16">
        <v>26900</v>
      </c>
      <c r="H176" s="16"/>
      <c r="I176" s="3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1:36">
      <c r="A177" s="13"/>
      <c r="B177" s="13" t="s">
        <v>112</v>
      </c>
      <c r="C177" s="14" t="s">
        <v>59</v>
      </c>
      <c r="D177" s="25">
        <v>7.7</v>
      </c>
      <c r="E177" s="17">
        <v>3001</v>
      </c>
      <c r="F177" s="16"/>
      <c r="G177" s="16">
        <v>10800</v>
      </c>
      <c r="H177" s="16"/>
      <c r="I177" s="3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1:36">
      <c r="A178" s="13" t="str">
        <f>"4."</f>
        <v>4.</v>
      </c>
      <c r="B178" s="13" t="s">
        <v>86</v>
      </c>
      <c r="C178" s="17">
        <v>1003</v>
      </c>
      <c r="D178" s="25">
        <v>8</v>
      </c>
      <c r="E178" s="17">
        <v>6001</v>
      </c>
      <c r="F178" s="16">
        <v>53800</v>
      </c>
      <c r="G178" s="16"/>
      <c r="H178" s="16"/>
      <c r="I178" s="3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1:36">
      <c r="A179" s="13"/>
      <c r="B179" s="13" t="s">
        <v>113</v>
      </c>
      <c r="C179" s="14" t="s">
        <v>59</v>
      </c>
      <c r="D179" s="25">
        <v>7.7</v>
      </c>
      <c r="E179" s="17">
        <v>6001</v>
      </c>
      <c r="F179" s="16">
        <v>54000</v>
      </c>
      <c r="G179" s="16"/>
      <c r="H179" s="16"/>
      <c r="I179" s="3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1:36">
      <c r="A180" s="13" t="str">
        <f>"17."</f>
        <v>17.</v>
      </c>
      <c r="B180" s="13" t="s">
        <v>87</v>
      </c>
      <c r="C180" s="17">
        <v>1004</v>
      </c>
      <c r="D180" s="25">
        <v>8</v>
      </c>
      <c r="E180" s="17">
        <v>4300</v>
      </c>
      <c r="F180" s="16"/>
      <c r="G180" s="16">
        <v>753.2</v>
      </c>
      <c r="H180" s="16"/>
      <c r="I180" s="3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1:36">
      <c r="A181" s="13"/>
      <c r="B181" s="13" t="s">
        <v>114</v>
      </c>
      <c r="C181" s="14" t="s">
        <v>59</v>
      </c>
      <c r="D181" s="25">
        <v>7.7</v>
      </c>
      <c r="E181" s="17">
        <v>4300</v>
      </c>
      <c r="F181" s="16"/>
      <c r="G181" s="16">
        <v>540</v>
      </c>
      <c r="H181" s="16"/>
      <c r="I181" s="3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</row>
    <row r="182" spans="1:36">
      <c r="A182" s="13" t="str">
        <f>"26."</f>
        <v>26.</v>
      </c>
      <c r="B182" s="13" t="s">
        <v>115</v>
      </c>
      <c r="C182" s="17">
        <v>1005</v>
      </c>
      <c r="D182" s="25">
        <v>3.7</v>
      </c>
      <c r="E182" s="17">
        <v>4835</v>
      </c>
      <c r="F182" s="16"/>
      <c r="G182" s="16">
        <v>1598</v>
      </c>
      <c r="H182" s="16"/>
      <c r="I182" s="3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</row>
    <row r="183" spans="1:36">
      <c r="A183" s="13" t="str">
        <f>"28."</f>
        <v>28.</v>
      </c>
      <c r="B183" s="13" t="s">
        <v>116</v>
      </c>
      <c r="C183" s="17">
        <v>1006</v>
      </c>
      <c r="D183" s="25"/>
      <c r="E183" s="17">
        <v>4000</v>
      </c>
      <c r="F183" s="16"/>
      <c r="G183" s="16">
        <v>4200</v>
      </c>
      <c r="H183" s="16"/>
      <c r="I183" s="3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</row>
    <row r="184" spans="1:36">
      <c r="A184" s="13"/>
      <c r="B184" s="13" t="s">
        <v>117</v>
      </c>
      <c r="C184" s="14" t="s">
        <v>59</v>
      </c>
      <c r="D184" s="25"/>
      <c r="E184" s="17">
        <v>4000</v>
      </c>
      <c r="F184" s="16"/>
      <c r="G184" s="16">
        <v>2790</v>
      </c>
      <c r="H184" s="16"/>
      <c r="I184" s="3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</row>
    <row r="185" spans="1:36">
      <c r="A185" s="13"/>
      <c r="B185" s="13" t="s">
        <v>118</v>
      </c>
      <c r="C185" s="14" t="s">
        <v>59</v>
      </c>
      <c r="D185" s="25"/>
      <c r="E185" s="17">
        <v>4000</v>
      </c>
      <c r="F185" s="16"/>
      <c r="G185" s="16">
        <v>3150</v>
      </c>
      <c r="H185" s="16"/>
      <c r="I185" s="3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</row>
    <row r="186" spans="1:36">
      <c r="A186" s="13"/>
      <c r="B186" s="13" t="s">
        <v>119</v>
      </c>
      <c r="C186" s="14" t="s">
        <v>59</v>
      </c>
      <c r="D186" s="25"/>
      <c r="E186" s="17">
        <v>4000</v>
      </c>
      <c r="F186" s="16"/>
      <c r="G186" s="16">
        <v>720</v>
      </c>
      <c r="H186" s="16"/>
      <c r="I186" s="3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</row>
    <row r="187" spans="1:36">
      <c r="A187" s="13" t="str">
        <f>"30."</f>
        <v>30.</v>
      </c>
      <c r="B187" s="13" t="s">
        <v>41</v>
      </c>
      <c r="C187" s="17">
        <v>1007</v>
      </c>
      <c r="D187" s="25"/>
      <c r="E187" s="17">
        <v>2990</v>
      </c>
      <c r="F187" s="16"/>
      <c r="G187" s="16">
        <v>2000</v>
      </c>
      <c r="H187" s="16"/>
      <c r="I187" s="3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</row>
    <row r="188" spans="1:36">
      <c r="A188" s="13" t="str">
        <f>"31."</f>
        <v>31.</v>
      </c>
      <c r="B188" s="13" t="s">
        <v>120</v>
      </c>
      <c r="C188" s="17">
        <v>1008</v>
      </c>
      <c r="D188" s="25"/>
      <c r="E188" s="17">
        <v>4250</v>
      </c>
      <c r="F188" s="16">
        <v>321.75</v>
      </c>
      <c r="G188" s="16"/>
      <c r="H188" s="16"/>
      <c r="I188" s="3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</row>
    <row r="189" spans="1:36">
      <c r="A189" s="13"/>
      <c r="B189" s="13" t="s">
        <v>121</v>
      </c>
      <c r="C189" s="14" t="s">
        <v>59</v>
      </c>
      <c r="D189" s="25"/>
      <c r="E189" s="17">
        <v>4200</v>
      </c>
      <c r="F189" s="16"/>
      <c r="G189" s="16">
        <v>200</v>
      </c>
      <c r="H189" s="16"/>
      <c r="I189" s="3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1:36">
      <c r="A190" s="13"/>
      <c r="B190" s="13" t="s">
        <v>122</v>
      </c>
      <c r="C190" s="14" t="s">
        <v>59</v>
      </c>
      <c r="D190" s="25"/>
      <c r="E190" s="17">
        <v>1064</v>
      </c>
      <c r="F190" s="16"/>
      <c r="G190" s="16">
        <v>42.6</v>
      </c>
      <c r="H190" s="16"/>
      <c r="I190" s="3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1:36">
      <c r="A191" s="13"/>
      <c r="B191" s="13" t="s">
        <v>123</v>
      </c>
      <c r="C191" s="14" t="s">
        <v>59</v>
      </c>
      <c r="D191" s="25"/>
      <c r="E191" s="17">
        <v>4200</v>
      </c>
      <c r="F191" s="16"/>
      <c r="G191" s="16">
        <v>28.65</v>
      </c>
      <c r="H191" s="16"/>
      <c r="I191" s="3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</row>
    <row r="192" spans="1:36">
      <c r="A192" s="13"/>
      <c r="B192" s="13"/>
      <c r="C192" s="17"/>
      <c r="D192" s="16"/>
      <c r="E192" s="13"/>
      <c r="F192" s="16"/>
      <c r="G192" s="16"/>
      <c r="H192" s="16"/>
      <c r="I192" s="3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</row>
    <row r="193" spans="1:36">
      <c r="A193" s="19"/>
      <c r="B193" s="19" t="s">
        <v>57</v>
      </c>
      <c r="C193" s="19"/>
      <c r="D193" s="21"/>
      <c r="E193" s="19"/>
      <c r="F193" s="21">
        <f>SUM(F175:F191)</f>
        <v>108121.75</v>
      </c>
      <c r="G193" s="21">
        <f>SUM(G175:G191)</f>
        <v>83722.45</v>
      </c>
      <c r="H193" s="21"/>
      <c r="I193" s="3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1:36">
      <c r="A194" s="13"/>
      <c r="B194" s="13"/>
      <c r="C194" s="13"/>
      <c r="D194" s="16"/>
      <c r="E194" s="13"/>
      <c r="F194" s="16"/>
      <c r="G194" s="16"/>
      <c r="H194" s="16"/>
      <c r="I194" s="3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</row>
    <row r="195" spans="1:36">
      <c r="A195" s="19" t="str">
        <f>"31."</f>
        <v>31.</v>
      </c>
      <c r="B195" s="19" t="s">
        <v>58</v>
      </c>
      <c r="C195" s="19"/>
      <c r="D195" s="21"/>
      <c r="E195" s="19"/>
      <c r="F195" s="21"/>
      <c r="G195" s="21"/>
      <c r="H195" s="21">
        <f>+H174+F193-G193</f>
        <v>20664.300000000003</v>
      </c>
      <c r="I195" s="3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</row>
    <row r="196" spans="1:36">
      <c r="A196" s="13"/>
      <c r="B196" s="13"/>
      <c r="C196" s="13"/>
      <c r="D196" s="16"/>
      <c r="E196" s="13"/>
      <c r="F196" s="16"/>
      <c r="G196" s="16"/>
      <c r="H196" s="16"/>
      <c r="I196" s="3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</row>
    <row r="197" spans="1:36">
      <c r="A197" s="13"/>
      <c r="B197" s="13"/>
      <c r="C197" s="13"/>
      <c r="D197" s="16"/>
      <c r="E197" s="13"/>
      <c r="F197" s="16"/>
      <c r="G197" s="16"/>
      <c r="H197" s="16"/>
      <c r="I197" s="3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</row>
    <row r="198" spans="1:36">
      <c r="A198" s="13"/>
      <c r="B198" s="13"/>
      <c r="C198" s="13"/>
      <c r="D198" s="16"/>
      <c r="E198" s="13"/>
      <c r="F198" s="16"/>
      <c r="G198" s="16"/>
      <c r="H198" s="16"/>
      <c r="I198" s="3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</row>
    <row r="199" spans="1:36" s="1" customFormat="1">
      <c r="A199" s="8" t="s">
        <v>60</v>
      </c>
      <c r="B199" s="8"/>
      <c r="C199" s="8"/>
      <c r="D199" s="10"/>
      <c r="E199" s="7"/>
      <c r="F199" s="10"/>
      <c r="G199" s="10"/>
      <c r="H199" s="10"/>
      <c r="I199" s="3"/>
    </row>
    <row r="200" spans="1:36" s="1" customFormat="1">
      <c r="A200" s="7"/>
      <c r="B200" s="7"/>
      <c r="C200" s="7"/>
      <c r="D200" s="10"/>
      <c r="E200" s="7"/>
      <c r="F200" s="10"/>
      <c r="G200" s="10"/>
      <c r="H200" s="10"/>
      <c r="I200" s="3"/>
    </row>
    <row r="201" spans="1:36" s="1" customFormat="1">
      <c r="A201" s="7" t="s">
        <v>61</v>
      </c>
      <c r="B201" s="7"/>
      <c r="C201" s="7"/>
      <c r="D201" s="10"/>
      <c r="E201" s="7"/>
      <c r="F201" s="10"/>
      <c r="G201" s="10"/>
      <c r="H201" s="10"/>
      <c r="I201" s="3"/>
    </row>
    <row r="202" spans="1:36" s="1" customFormat="1">
      <c r="A202" s="7"/>
      <c r="B202" s="7"/>
      <c r="C202" s="7"/>
      <c r="D202" s="10"/>
      <c r="E202" s="7"/>
      <c r="F202" s="10"/>
      <c r="G202" s="10"/>
      <c r="H202" s="10"/>
      <c r="I202" s="3"/>
    </row>
    <row r="203" spans="1:36" s="1" customFormat="1">
      <c r="A203" s="8" t="s">
        <v>62</v>
      </c>
      <c r="B203" s="8"/>
      <c r="C203" s="8"/>
      <c r="D203" s="10"/>
      <c r="E203" s="7"/>
      <c r="F203" s="10"/>
      <c r="G203" s="10"/>
      <c r="H203" s="10"/>
      <c r="I203" s="3"/>
    </row>
    <row r="204" spans="1:36" s="1" customFormat="1">
      <c r="A204" s="7"/>
      <c r="B204" s="7"/>
      <c r="C204" s="7"/>
      <c r="D204" s="22"/>
      <c r="E204" s="7"/>
      <c r="F204" s="10"/>
      <c r="G204" s="10"/>
      <c r="H204" s="10"/>
      <c r="I204" s="3"/>
    </row>
    <row r="205" spans="1:36" s="1" customFormat="1">
      <c r="A205" s="7" t="str">
        <f>"- Name der Versicherungs-Gesellschaft"</f>
        <v>- Name der Versicherungs-Gesellschaft</v>
      </c>
      <c r="B205" s="7"/>
      <c r="C205" s="7"/>
      <c r="D205" s="22"/>
      <c r="E205" s="7"/>
      <c r="F205" s="10"/>
      <c r="G205" s="10"/>
      <c r="H205" s="10"/>
      <c r="I205" s="3"/>
    </row>
    <row r="206" spans="1:36" s="1" customFormat="1">
      <c r="A206" s="7" t="str">
        <f>"- Art der Versicherung (Kranktaggeldvers., Betriebshaftpflichtvers., Unfallvers., BVG, Mobiliarvers. etc."</f>
        <v>- Art der Versicherung (Kranktaggeldvers., Betriebshaftpflichtvers., Unfallvers., BVG, Mobiliarvers. etc.</v>
      </c>
      <c r="B206" s="7"/>
      <c r="C206" s="7"/>
      <c r="D206" s="22"/>
      <c r="E206" s="7"/>
      <c r="F206" s="10"/>
      <c r="G206" s="10"/>
      <c r="H206" s="10"/>
      <c r="I206" s="3"/>
    </row>
    <row r="207" spans="1:36" s="1" customFormat="1">
      <c r="A207" s="7" t="str">
        <f>"- Angabe der Periode (Zeitraum), für welche die Prämien bezahlt wurden"</f>
        <v>- Angabe der Periode (Zeitraum), für welche die Prämien bezahlt wurden</v>
      </c>
      <c r="B207" s="7"/>
      <c r="C207" s="7"/>
      <c r="D207" s="22"/>
      <c r="E207" s="7"/>
      <c r="F207" s="10"/>
      <c r="G207" s="10"/>
      <c r="H207" s="10"/>
      <c r="I207" s="3"/>
    </row>
    <row r="208" spans="1:36" s="1" customFormat="1">
      <c r="A208" s="7"/>
      <c r="B208" s="7"/>
      <c r="C208" s="7"/>
      <c r="D208" s="22"/>
      <c r="E208" s="7"/>
      <c r="F208" s="10"/>
      <c r="G208" s="10"/>
      <c r="H208" s="10"/>
      <c r="I208" s="3"/>
    </row>
    <row r="209" spans="1:9" s="1" customFormat="1">
      <c r="A209" s="8" t="s">
        <v>63</v>
      </c>
      <c r="B209" s="8"/>
      <c r="C209" s="8"/>
      <c r="D209" s="22"/>
      <c r="E209" s="7"/>
      <c r="F209" s="10"/>
      <c r="G209" s="10"/>
      <c r="H209" s="10"/>
      <c r="I209" s="3"/>
    </row>
    <row r="210" spans="1:9" s="1" customFormat="1">
      <c r="A210" s="7"/>
      <c r="B210" s="7"/>
      <c r="C210" s="7"/>
      <c r="D210" s="22"/>
      <c r="E210" s="7"/>
      <c r="F210" s="10"/>
      <c r="G210" s="10"/>
      <c r="H210" s="10"/>
      <c r="I210" s="3"/>
    </row>
    <row r="211" spans="1:9" s="1" customFormat="1">
      <c r="A211" s="7" t="str">
        <f>"- Name des Vermieters"</f>
        <v>- Name des Vermieters</v>
      </c>
      <c r="B211" s="7"/>
      <c r="C211" s="7"/>
      <c r="D211" s="22"/>
      <c r="E211" s="7"/>
      <c r="F211" s="10"/>
      <c r="G211" s="10"/>
      <c r="H211" s="10"/>
      <c r="I211" s="3"/>
    </row>
    <row r="212" spans="1:9" s="1" customFormat="1">
      <c r="A212" s="7" t="str">
        <f>"- Angabe der Periode, für welche die Miete bezahlt, bzw. vereinnahmt wurde"</f>
        <v>- Angabe der Periode, für welche die Miete bezahlt, bzw. vereinnahmt wurde</v>
      </c>
      <c r="B212" s="7"/>
      <c r="C212" s="7"/>
      <c r="D212" s="22"/>
      <c r="E212" s="7"/>
      <c r="F212" s="10"/>
      <c r="G212" s="10"/>
      <c r="H212" s="10"/>
      <c r="I212" s="3"/>
    </row>
    <row r="213" spans="1:9" s="1" customFormat="1">
      <c r="A213" s="7"/>
      <c r="B213" s="7"/>
      <c r="C213" s="7"/>
      <c r="D213" s="22"/>
      <c r="E213" s="7"/>
      <c r="F213" s="10"/>
      <c r="G213" s="10"/>
      <c r="H213" s="10"/>
      <c r="I213" s="3"/>
    </row>
    <row r="214" spans="1:9" s="1" customFormat="1">
      <c r="A214" s="8" t="s">
        <v>26</v>
      </c>
      <c r="B214" s="8"/>
      <c r="C214" s="8"/>
      <c r="D214" s="22"/>
      <c r="E214" s="7"/>
      <c r="F214" s="10"/>
      <c r="G214" s="10"/>
      <c r="H214" s="10"/>
      <c r="I214" s="3"/>
    </row>
    <row r="215" spans="1:9" s="1" customFormat="1">
      <c r="A215" s="7"/>
      <c r="B215" s="7"/>
      <c r="C215" s="7"/>
      <c r="D215" s="22"/>
      <c r="E215" s="7"/>
      <c r="F215" s="10"/>
      <c r="G215" s="10"/>
      <c r="H215" s="10"/>
      <c r="I215" s="3"/>
    </row>
    <row r="216" spans="1:9" s="1" customFormat="1">
      <c r="A216" s="7" t="str">
        <f>"- Es ist wichtig, dass für periodenbezogene Aufwendungen wie auch für periodenbezogene Erträge,"</f>
        <v>- Es ist wichtig, dass für periodenbezogene Aufwendungen wie auch für periodenbezogene Erträge,</v>
      </c>
      <c r="B216" s="7"/>
      <c r="C216" s="7"/>
      <c r="D216" s="22"/>
      <c r="E216" s="7"/>
      <c r="F216" s="10"/>
      <c r="G216" s="10"/>
      <c r="H216" s="10"/>
      <c r="I216" s="3"/>
    </row>
    <row r="217" spans="1:9" s="1" customFormat="1">
      <c r="A217" s="7" t="s">
        <v>64</v>
      </c>
      <c r="B217" s="7"/>
      <c r="C217" s="7"/>
      <c r="D217" s="22"/>
      <c r="E217" s="7"/>
      <c r="F217" s="10"/>
      <c r="G217" s="10"/>
      <c r="H217" s="10"/>
      <c r="I217" s="3"/>
    </row>
    <row r="218" spans="1:9" s="1" customFormat="1">
      <c r="A218" s="7"/>
      <c r="B218" s="7"/>
      <c r="C218" s="7"/>
      <c r="D218" s="22"/>
      <c r="E218" s="7"/>
      <c r="F218" s="10"/>
      <c r="G218" s="10"/>
      <c r="H218" s="10"/>
      <c r="I218" s="3"/>
    </row>
    <row r="219" spans="1:9" s="1" customFormat="1">
      <c r="A219" s="7"/>
      <c r="B219" s="7"/>
      <c r="C219" s="7"/>
      <c r="D219" s="22"/>
      <c r="E219" s="7"/>
      <c r="F219" s="10"/>
      <c r="G219" s="10"/>
      <c r="H219" s="10"/>
      <c r="I219" s="3"/>
    </row>
    <row r="220" spans="1:9" s="1" customFormat="1">
      <c r="A220" s="7"/>
      <c r="B220" s="7"/>
      <c r="C220" s="7"/>
      <c r="D220" s="22"/>
      <c r="E220" s="7"/>
      <c r="F220" s="10"/>
      <c r="G220" s="10"/>
      <c r="H220" s="10"/>
      <c r="I220" s="3"/>
    </row>
    <row r="221" spans="1:9" s="1" customFormat="1">
      <c r="A221" s="7"/>
      <c r="B221" s="7"/>
      <c r="C221" s="7"/>
      <c r="D221" s="22"/>
      <c r="E221" s="7"/>
      <c r="F221" s="10"/>
      <c r="G221" s="10"/>
      <c r="H221" s="10"/>
      <c r="I221" s="3"/>
    </row>
    <row r="222" spans="1:9" s="1" customFormat="1">
      <c r="A222" s="7" t="s">
        <v>65</v>
      </c>
      <c r="B222" s="7"/>
      <c r="C222" s="7"/>
      <c r="D222" s="22"/>
      <c r="E222" s="7"/>
      <c r="F222" s="10"/>
      <c r="G222" s="10"/>
      <c r="H222" s="10"/>
      <c r="I222" s="3"/>
    </row>
    <row r="223" spans="1:9" s="1" customFormat="1">
      <c r="A223" s="7"/>
      <c r="B223" s="7"/>
      <c r="C223" s="7"/>
      <c r="D223" s="22"/>
      <c r="E223" s="7"/>
      <c r="F223" s="10"/>
      <c r="G223" s="10"/>
      <c r="H223" s="10"/>
      <c r="I223" s="3"/>
    </row>
    <row r="224" spans="1:9" s="1" customFormat="1">
      <c r="A224" s="7" t="s">
        <v>124</v>
      </c>
      <c r="B224" s="7"/>
      <c r="C224" s="7"/>
      <c r="D224" s="22"/>
      <c r="E224" s="7"/>
      <c r="F224" s="10"/>
      <c r="G224" s="10"/>
      <c r="H224" s="10"/>
      <c r="I224" s="3"/>
    </row>
    <row r="225" spans="1:36" s="1" customFormat="1">
      <c r="A225" s="7"/>
      <c r="B225" s="7"/>
      <c r="C225" s="7"/>
      <c r="D225" s="22"/>
      <c r="E225" s="7"/>
      <c r="F225" s="10"/>
      <c r="G225" s="10"/>
      <c r="H225" s="10"/>
      <c r="I225" s="3"/>
    </row>
    <row r="226" spans="1:36" s="1" customFormat="1">
      <c r="A226" s="7"/>
      <c r="B226" s="7"/>
      <c r="C226" s="7"/>
      <c r="D226" s="7"/>
      <c r="E226" s="7"/>
      <c r="F226" s="10"/>
      <c r="G226" s="10"/>
      <c r="H226" s="10"/>
      <c r="I226" s="3"/>
    </row>
    <row r="227" spans="1:36">
      <c r="A227" s="7"/>
      <c r="B227" s="7"/>
      <c r="C227" s="7"/>
      <c r="D227" s="7"/>
      <c r="E227" s="7"/>
      <c r="F227" s="7"/>
      <c r="G227" s="7"/>
      <c r="H227" s="7"/>
      <c r="I227" s="3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</row>
    <row r="228" spans="1:36">
      <c r="A228" s="7"/>
      <c r="B228" s="7"/>
      <c r="C228" s="7"/>
      <c r="D228" s="7"/>
      <c r="E228" s="7"/>
      <c r="F228" s="7"/>
      <c r="G228" s="7"/>
      <c r="H228" s="7"/>
      <c r="I228" s="3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</row>
    <row r="229" spans="1:36">
      <c r="A229" s="7"/>
      <c r="B229" s="7"/>
      <c r="C229" s="7"/>
      <c r="D229" s="7"/>
      <c r="E229" s="7"/>
      <c r="F229" s="7"/>
      <c r="G229" s="7"/>
      <c r="H229" s="7"/>
      <c r="I229" s="3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</row>
    <row r="230" spans="1:36">
      <c r="A230" s="7"/>
      <c r="B230" s="7"/>
      <c r="C230" s="7"/>
      <c r="D230" s="7"/>
      <c r="E230" s="7"/>
      <c r="F230" s="7"/>
      <c r="G230" s="7"/>
      <c r="H230" s="7"/>
      <c r="I230" s="3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</row>
    <row r="231" spans="1:36">
      <c r="A231" s="7"/>
      <c r="B231" s="7"/>
      <c r="C231" s="7"/>
      <c r="D231" s="7"/>
      <c r="E231" s="7"/>
      <c r="F231" s="7"/>
      <c r="G231" s="7"/>
      <c r="H231" s="7"/>
      <c r="I231" s="3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</row>
    <row r="232" spans="1:36">
      <c r="A232" s="7"/>
      <c r="B232" s="7"/>
      <c r="C232" s="7"/>
      <c r="D232" s="7"/>
      <c r="E232" s="7"/>
      <c r="F232" s="7"/>
      <c r="G232" s="7"/>
      <c r="H232" s="7"/>
      <c r="I232" s="3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</row>
    <row r="233" spans="1:36">
      <c r="A233" s="7"/>
      <c r="B233" s="7"/>
      <c r="C233" s="7"/>
      <c r="D233" s="7"/>
      <c r="E233" s="7"/>
      <c r="F233" s="7"/>
      <c r="G233" s="7"/>
      <c r="H233" s="7"/>
      <c r="I233" s="3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</row>
    <row r="234" spans="1:36">
      <c r="A234" s="7"/>
      <c r="B234" s="7"/>
      <c r="C234" s="7"/>
      <c r="D234" s="7"/>
      <c r="E234" s="7"/>
      <c r="F234" s="7"/>
      <c r="G234" s="7"/>
      <c r="H234" s="7"/>
      <c r="I234" s="3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</row>
    <row r="235" spans="1:36">
      <c r="A235" s="7"/>
      <c r="B235" s="7"/>
      <c r="C235" s="7"/>
      <c r="D235" s="7"/>
      <c r="E235" s="7"/>
      <c r="F235" s="7"/>
      <c r="G235" s="7"/>
      <c r="H235" s="7"/>
      <c r="I235" s="3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</row>
    <row r="236" spans="1:36">
      <c r="A236" s="7"/>
      <c r="B236" s="7"/>
      <c r="C236" s="7"/>
      <c r="D236" s="7"/>
      <c r="E236" s="7"/>
      <c r="F236" s="7"/>
      <c r="G236" s="7"/>
      <c r="H236" s="7"/>
      <c r="I236" s="3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</row>
    <row r="237" spans="1:36">
      <c r="A237" s="7"/>
      <c r="B237" s="7"/>
      <c r="C237" s="7"/>
      <c r="D237" s="7"/>
      <c r="E237" s="7"/>
      <c r="F237" s="7"/>
      <c r="G237" s="7"/>
      <c r="H237" s="7"/>
      <c r="I237" s="3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</row>
    <row r="238" spans="1:36">
      <c r="A238" s="7"/>
      <c r="B238" s="7"/>
      <c r="C238" s="7"/>
      <c r="D238" s="7"/>
      <c r="E238" s="7"/>
      <c r="F238" s="7"/>
      <c r="G238" s="7"/>
      <c r="H238" s="7"/>
      <c r="I238" s="3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</row>
    <row r="239" spans="1:36">
      <c r="A239" s="7"/>
      <c r="B239" s="7"/>
      <c r="C239" s="7"/>
      <c r="D239" s="7"/>
      <c r="E239" s="7"/>
      <c r="F239" s="7"/>
      <c r="G239" s="7"/>
      <c r="H239" s="7"/>
      <c r="I239" s="3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</row>
    <row r="240" spans="1:36">
      <c r="A240" s="7"/>
      <c r="B240" s="7"/>
      <c r="C240" s="7"/>
      <c r="D240" s="7"/>
      <c r="E240" s="7"/>
      <c r="F240" s="7"/>
      <c r="G240" s="7"/>
      <c r="H240" s="7"/>
      <c r="I240" s="3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</row>
    <row r="241" spans="1:36">
      <c r="A241" s="1"/>
      <c r="B241" s="1"/>
      <c r="C241" s="1"/>
      <c r="D241" s="1"/>
      <c r="E241" s="1"/>
      <c r="F241" s="1"/>
      <c r="G241" s="1"/>
      <c r="H241" s="1"/>
      <c r="I241" s="3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</row>
    <row r="242" spans="1:36">
      <c r="A242" s="1"/>
      <c r="B242" s="1"/>
      <c r="C242" s="1"/>
      <c r="D242" s="1"/>
      <c r="E242" s="1"/>
      <c r="F242" s="1"/>
      <c r="G242" s="1"/>
      <c r="H242" s="1"/>
      <c r="I242" s="3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</row>
    <row r="243" spans="1:36">
      <c r="A243" s="1"/>
      <c r="B243" s="1"/>
      <c r="C243" s="1"/>
      <c r="D243" s="1"/>
      <c r="E243" s="1"/>
      <c r="F243" s="1"/>
      <c r="G243" s="1"/>
      <c r="H243" s="1"/>
      <c r="I243" s="3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</row>
    <row r="244" spans="1:36">
      <c r="A244" s="1"/>
      <c r="B244" s="1"/>
      <c r="C244" s="1"/>
      <c r="D244" s="1"/>
      <c r="E244" s="1"/>
      <c r="F244" s="1"/>
      <c r="G244" s="1"/>
      <c r="H244" s="1"/>
      <c r="I244" s="3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</row>
    <row r="245" spans="1:36">
      <c r="A245" s="1"/>
      <c r="B245" s="1"/>
      <c r="C245" s="1"/>
      <c r="D245" s="1"/>
      <c r="E245" s="1"/>
      <c r="F245" s="1"/>
      <c r="G245" s="1"/>
      <c r="H245" s="1"/>
      <c r="I245" s="3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</row>
    <row r="246" spans="1:36">
      <c r="A246" s="1"/>
      <c r="B246" s="1"/>
      <c r="C246" s="1"/>
      <c r="D246" s="1"/>
      <c r="E246" s="1"/>
      <c r="F246" s="1"/>
      <c r="G246" s="1"/>
      <c r="H246" s="1"/>
      <c r="I246" s="3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</row>
    <row r="247" spans="1:36">
      <c r="A247" s="1"/>
      <c r="B247" s="1"/>
      <c r="C247" s="1"/>
      <c r="D247" s="1"/>
      <c r="E247" s="1"/>
      <c r="F247" s="1"/>
      <c r="G247" s="1"/>
      <c r="H247" s="1"/>
      <c r="I247" s="3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</row>
    <row r="248" spans="1:36">
      <c r="A248" s="1"/>
      <c r="B248" s="1"/>
      <c r="C248" s="1"/>
      <c r="D248" s="1"/>
      <c r="E248" s="1"/>
      <c r="F248" s="1"/>
      <c r="G248" s="1"/>
      <c r="H248" s="1"/>
      <c r="I248" s="3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</row>
    <row r="249" spans="1:36">
      <c r="A249" s="1"/>
      <c r="B249" s="1"/>
      <c r="C249" s="1"/>
      <c r="D249" s="1"/>
      <c r="E249" s="1"/>
      <c r="F249" s="1"/>
      <c r="G249" s="1"/>
      <c r="H249" s="1"/>
      <c r="I249" s="3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</row>
    <row r="250" spans="1:36">
      <c r="A250" s="1"/>
      <c r="B250" s="1"/>
      <c r="C250" s="1"/>
      <c r="D250" s="1"/>
      <c r="E250" s="1"/>
      <c r="F250" s="1"/>
      <c r="G250" s="1"/>
      <c r="H250" s="1"/>
      <c r="I250" s="3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</row>
    <row r="251" spans="1:36">
      <c r="A251" s="1"/>
      <c r="B251" s="1"/>
      <c r="C251" s="1"/>
      <c r="D251" s="1"/>
      <c r="E251" s="1"/>
      <c r="F251" s="1"/>
      <c r="G251" s="1"/>
      <c r="H251" s="1"/>
      <c r="I251" s="3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</row>
    <row r="252" spans="1:36">
      <c r="A252" s="1"/>
      <c r="B252" s="1"/>
      <c r="C252" s="1"/>
      <c r="D252" s="1"/>
      <c r="E252" s="1"/>
      <c r="F252" s="1"/>
      <c r="G252" s="1"/>
      <c r="H252" s="1"/>
      <c r="I252" s="3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</row>
    <row r="253" spans="1:36">
      <c r="A253" s="1"/>
      <c r="B253" s="1"/>
      <c r="C253" s="1"/>
      <c r="D253" s="1"/>
      <c r="E253" s="1"/>
      <c r="F253" s="1"/>
      <c r="G253" s="1"/>
      <c r="H253" s="1"/>
      <c r="I253" s="3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</row>
    <row r="254" spans="1:36">
      <c r="A254" s="1"/>
      <c r="B254" s="1"/>
      <c r="C254" s="1"/>
      <c r="D254" s="1"/>
      <c r="E254" s="1"/>
      <c r="F254" s="1"/>
      <c r="G254" s="1"/>
      <c r="H254" s="1"/>
      <c r="I254" s="3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</row>
    <row r="255" spans="1:36">
      <c r="A255" s="1"/>
      <c r="B255" s="1"/>
      <c r="C255" s="1"/>
      <c r="D255" s="1"/>
      <c r="E255" s="1"/>
      <c r="F255" s="1"/>
      <c r="G255" s="1"/>
      <c r="H255" s="1"/>
      <c r="I255" s="3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</row>
    <row r="256" spans="1:36">
      <c r="A256" s="1"/>
      <c r="B256" s="1"/>
      <c r="C256" s="1"/>
      <c r="D256" s="1"/>
      <c r="E256" s="1"/>
      <c r="F256" s="1"/>
      <c r="G256" s="1"/>
      <c r="H256" s="1"/>
      <c r="I256" s="3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</row>
    <row r="257" spans="1:36">
      <c r="A257" s="1"/>
      <c r="B257" s="1"/>
      <c r="C257" s="1"/>
      <c r="D257" s="1"/>
      <c r="E257" s="1"/>
      <c r="F257" s="1"/>
      <c r="G257" s="1"/>
      <c r="H257" s="1"/>
      <c r="I257" s="3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</row>
    <row r="258" spans="1:36">
      <c r="A258" s="1"/>
      <c r="B258" s="1"/>
      <c r="C258" s="1"/>
      <c r="D258" s="1"/>
      <c r="E258" s="1"/>
      <c r="F258" s="1"/>
      <c r="G258" s="1"/>
      <c r="H258" s="1"/>
      <c r="I258" s="3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</row>
    <row r="259" spans="1:36">
      <c r="A259" s="1"/>
      <c r="B259" s="1"/>
      <c r="C259" s="1"/>
      <c r="D259" s="1"/>
      <c r="E259" s="1"/>
      <c r="F259" s="1"/>
      <c r="G259" s="1"/>
      <c r="H259" s="1"/>
      <c r="I259" s="3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</row>
    <row r="260" spans="1:36">
      <c r="A260" s="1"/>
      <c r="B260" s="1"/>
      <c r="C260" s="1"/>
      <c r="D260" s="1"/>
      <c r="E260" s="1"/>
      <c r="F260" s="1"/>
      <c r="G260" s="1"/>
      <c r="H260" s="1"/>
      <c r="I260" s="3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</row>
    <row r="261" spans="1:36">
      <c r="A261" s="1"/>
      <c r="B261" s="1"/>
      <c r="C261" s="1"/>
      <c r="D261" s="1"/>
      <c r="E261" s="1"/>
      <c r="F261" s="1"/>
      <c r="G261" s="1"/>
      <c r="H261" s="1"/>
      <c r="I261" s="3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</row>
    <row r="262" spans="1:36">
      <c r="A262" s="1"/>
      <c r="B262" s="1"/>
      <c r="C262" s="1"/>
      <c r="D262" s="1"/>
      <c r="E262" s="1"/>
      <c r="F262" s="1"/>
      <c r="G262" s="1"/>
      <c r="H262" s="1"/>
      <c r="I262" s="3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</row>
    <row r="263" spans="1:36">
      <c r="A263" s="1"/>
      <c r="B263" s="1"/>
      <c r="C263" s="1"/>
      <c r="D263" s="1"/>
      <c r="E263" s="1"/>
      <c r="F263" s="1"/>
      <c r="G263" s="1"/>
      <c r="H263" s="1"/>
      <c r="I263" s="3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</row>
    <row r="264" spans="1:36">
      <c r="A264" s="1"/>
      <c r="B264" s="1"/>
      <c r="C264" s="1"/>
      <c r="D264" s="1"/>
      <c r="E264" s="1"/>
      <c r="F264" s="1"/>
      <c r="G264" s="1"/>
      <c r="H264" s="1"/>
      <c r="I264" s="3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</row>
    <row r="265" spans="1:36">
      <c r="A265" s="1"/>
      <c r="B265" s="1"/>
      <c r="C265" s="1"/>
      <c r="D265" s="1"/>
      <c r="E265" s="1"/>
      <c r="F265" s="1"/>
      <c r="G265" s="1"/>
      <c r="H265" s="1"/>
      <c r="I265" s="3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</row>
    <row r="266" spans="1:36">
      <c r="A266" s="1"/>
      <c r="B266" s="1"/>
      <c r="C266" s="1"/>
      <c r="D266" s="1"/>
      <c r="E266" s="1"/>
      <c r="F266" s="1"/>
      <c r="G266" s="1"/>
      <c r="H266" s="1"/>
      <c r="I266" s="3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</row>
    <row r="267" spans="1:36">
      <c r="A267" s="1"/>
      <c r="B267" s="1"/>
      <c r="C267" s="1"/>
      <c r="D267" s="1"/>
      <c r="E267" s="1"/>
      <c r="F267" s="1"/>
      <c r="G267" s="1"/>
      <c r="H267" s="1"/>
      <c r="I267" s="3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</row>
    <row r="268" spans="1:36">
      <c r="A268" s="1"/>
      <c r="B268" s="1"/>
      <c r="C268" s="1"/>
      <c r="D268" s="1"/>
      <c r="E268" s="1"/>
      <c r="F268" s="1"/>
      <c r="G268" s="1"/>
      <c r="H268" s="1"/>
      <c r="I268" s="3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</row>
    <row r="269" spans="1:36">
      <c r="A269" s="1"/>
      <c r="B269" s="1"/>
      <c r="C269" s="1"/>
      <c r="D269" s="1"/>
      <c r="E269" s="1"/>
      <c r="F269" s="1"/>
      <c r="G269" s="1"/>
      <c r="H269" s="1"/>
      <c r="I269" s="3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</row>
    <row r="270" spans="1:36">
      <c r="A270" s="1"/>
      <c r="B270" s="1"/>
      <c r="C270" s="1"/>
      <c r="D270" s="1"/>
      <c r="E270" s="1"/>
      <c r="F270" s="1"/>
      <c r="G270" s="1"/>
      <c r="H270" s="1"/>
      <c r="I270" s="3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</row>
    <row r="271" spans="1:36">
      <c r="A271" s="1"/>
      <c r="B271" s="1"/>
      <c r="C271" s="1"/>
      <c r="D271" s="1"/>
      <c r="E271" s="1"/>
      <c r="F271" s="1"/>
      <c r="G271" s="1"/>
      <c r="H271" s="1"/>
      <c r="I271" s="3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</row>
    <row r="272" spans="1:36">
      <c r="A272" s="1"/>
      <c r="B272" s="1"/>
      <c r="C272" s="1"/>
      <c r="D272" s="1"/>
      <c r="E272" s="1"/>
      <c r="F272" s="1"/>
      <c r="G272" s="1"/>
      <c r="H272" s="1"/>
      <c r="I272" s="3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</row>
    <row r="273" spans="9:9">
      <c r="I273" s="4"/>
    </row>
    <row r="274" spans="9:9">
      <c r="I274" s="4"/>
    </row>
    <row r="275" spans="9:9">
      <c r="I275" s="4"/>
    </row>
    <row r="276" spans="9:9">
      <c r="I276" s="4"/>
    </row>
    <row r="277" spans="9:9">
      <c r="I277" s="4"/>
    </row>
    <row r="278" spans="9:9">
      <c r="I278" s="4"/>
    </row>
    <row r="279" spans="9:9">
      <c r="I279" s="4"/>
    </row>
    <row r="280" spans="9:9">
      <c r="I280" s="4"/>
    </row>
    <row r="281" spans="9:9">
      <c r="I281" s="4"/>
    </row>
    <row r="282" spans="9:9">
      <c r="I282" s="4"/>
    </row>
    <row r="283" spans="9:9">
      <c r="I283" s="4"/>
    </row>
    <row r="284" spans="9:9">
      <c r="I284" s="4"/>
    </row>
    <row r="285" spans="9:9">
      <c r="I285" s="4"/>
    </row>
    <row r="286" spans="9:9">
      <c r="I286" s="4"/>
    </row>
    <row r="287" spans="9:9">
      <c r="I287" s="4"/>
    </row>
    <row r="288" spans="9:9">
      <c r="I288" s="4"/>
    </row>
    <row r="289" spans="9:9">
      <c r="I289" s="4"/>
    </row>
    <row r="290" spans="9:9">
      <c r="I290" s="4"/>
    </row>
    <row r="291" spans="9:9">
      <c r="I291" s="4"/>
    </row>
    <row r="292" spans="9:9">
      <c r="I292" s="4"/>
    </row>
    <row r="293" spans="9:9">
      <c r="I293" s="4"/>
    </row>
    <row r="294" spans="9:9">
      <c r="I294" s="4"/>
    </row>
    <row r="295" spans="9:9">
      <c r="I295" s="4"/>
    </row>
    <row r="296" spans="9:9">
      <c r="I296" s="4"/>
    </row>
    <row r="297" spans="9:9">
      <c r="I297" s="4"/>
    </row>
    <row r="298" spans="9:9">
      <c r="I298" s="4"/>
    </row>
    <row r="299" spans="9:9">
      <c r="I299" s="4"/>
    </row>
    <row r="300" spans="9:9">
      <c r="I300" s="4"/>
    </row>
    <row r="301" spans="9:9">
      <c r="I301" s="4"/>
    </row>
    <row r="302" spans="9:9">
      <c r="I302" s="4"/>
    </row>
    <row r="303" spans="9:9">
      <c r="I303" s="4"/>
    </row>
    <row r="304" spans="9:9">
      <c r="I304" s="4"/>
    </row>
    <row r="305" spans="9:9">
      <c r="I305" s="4"/>
    </row>
    <row r="306" spans="9:9">
      <c r="I306" s="4"/>
    </row>
    <row r="307" spans="9:9">
      <c r="I307" s="4"/>
    </row>
    <row r="308" spans="9:9">
      <c r="I308" s="4"/>
    </row>
    <row r="309" spans="9:9">
      <c r="I309" s="4"/>
    </row>
    <row r="310" spans="9:9">
      <c r="I310" s="4"/>
    </row>
    <row r="311" spans="9:9">
      <c r="I311" s="4"/>
    </row>
    <row r="312" spans="9:9">
      <c r="I312" s="4"/>
    </row>
    <row r="313" spans="9:9">
      <c r="I313" s="4"/>
    </row>
    <row r="314" spans="9:9">
      <c r="I314" s="4"/>
    </row>
    <row r="315" spans="9:9">
      <c r="I315" s="4"/>
    </row>
    <row r="316" spans="9:9">
      <c r="I316" s="4"/>
    </row>
    <row r="317" spans="9:9">
      <c r="I317" s="4"/>
    </row>
    <row r="318" spans="9:9">
      <c r="I318" s="4"/>
    </row>
    <row r="319" spans="9:9">
      <c r="I319" s="4"/>
    </row>
    <row r="320" spans="9:9">
      <c r="I320" s="4"/>
    </row>
    <row r="321" spans="9:9">
      <c r="I321" s="4"/>
    </row>
    <row r="322" spans="9:9">
      <c r="I322" s="4"/>
    </row>
    <row r="323" spans="9:9">
      <c r="I323" s="4"/>
    </row>
    <row r="324" spans="9:9">
      <c r="I324" s="4"/>
    </row>
    <row r="325" spans="9:9">
      <c r="I325" s="4"/>
    </row>
    <row r="326" spans="9:9">
      <c r="I326" s="4"/>
    </row>
    <row r="327" spans="9:9">
      <c r="I327" s="4"/>
    </row>
    <row r="328" spans="9:9">
      <c r="I328" s="4"/>
    </row>
    <row r="329" spans="9:9">
      <c r="I329" s="4"/>
    </row>
    <row r="330" spans="9:9">
      <c r="I330" s="4"/>
    </row>
    <row r="331" spans="9:9">
      <c r="I331" s="4"/>
    </row>
    <row r="332" spans="9:9">
      <c r="I332" s="4"/>
    </row>
    <row r="333" spans="9:9">
      <c r="I333" s="4"/>
    </row>
    <row r="334" spans="9:9">
      <c r="I334" s="4"/>
    </row>
    <row r="335" spans="9:9">
      <c r="I335" s="4"/>
    </row>
    <row r="336" spans="9:9">
      <c r="I336" s="4"/>
    </row>
    <row r="337" spans="9:9">
      <c r="I337" s="4"/>
    </row>
    <row r="338" spans="9:9">
      <c r="I338" s="4"/>
    </row>
    <row r="339" spans="9:9">
      <c r="I339" s="4"/>
    </row>
    <row r="340" spans="9:9">
      <c r="I340" s="4"/>
    </row>
    <row r="341" spans="9:9">
      <c r="I341" s="4"/>
    </row>
    <row r="342" spans="9:9">
      <c r="I342" s="4"/>
    </row>
    <row r="343" spans="9:9">
      <c r="I343" s="4"/>
    </row>
    <row r="344" spans="9:9">
      <c r="I344" s="4"/>
    </row>
    <row r="345" spans="9:9">
      <c r="I345" s="4"/>
    </row>
    <row r="346" spans="9:9">
      <c r="I346" s="4"/>
    </row>
    <row r="347" spans="9:9">
      <c r="I347" s="4"/>
    </row>
    <row r="348" spans="9:9">
      <c r="I348" s="4"/>
    </row>
    <row r="349" spans="9:9">
      <c r="I349" s="4"/>
    </row>
    <row r="350" spans="9:9">
      <c r="I350" s="4"/>
    </row>
    <row r="351" spans="9:9">
      <c r="I351" s="4"/>
    </row>
    <row r="352" spans="9:9">
      <c r="I352" s="4"/>
    </row>
    <row r="353" spans="9:9">
      <c r="I353" s="4"/>
    </row>
    <row r="354" spans="9:9">
      <c r="I354" s="4"/>
    </row>
    <row r="355" spans="9:9">
      <c r="I355" s="4"/>
    </row>
    <row r="356" spans="9:9">
      <c r="I356" s="4"/>
    </row>
    <row r="357" spans="9:9">
      <c r="I357" s="4"/>
    </row>
    <row r="358" spans="9:9">
      <c r="I358" s="4"/>
    </row>
    <row r="359" spans="9:9">
      <c r="I359" s="4"/>
    </row>
  </sheetData>
  <phoneticPr fontId="0" type="noConversion"/>
  <pageMargins left="0.59055118110236227" right="0" top="0.98425196850393704" bottom="0.98425196850393704" header="0.51181102362204722" footer="0.51181102362204722"/>
  <pageSetup paperSize="9" orientation="portrait" r:id="rId1"/>
  <headerFooter alignWithMargins="0">
    <oddHeader>&amp;C&amp;"Arial,Standard"&amp;8&amp;F</oddHeader>
    <oddFooter>&amp;C&amp;"Arial,Standard"&amp;8 01.12.2022   09:26
Seite &amp;P/&amp;N
SK TREUHAND AG   -   5426 Lengnau AG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BUCHDOK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Fridolin Kloter</dc:creator>
  <cp:lastModifiedBy>Fridolin Kloter</cp:lastModifiedBy>
  <cp:lastPrinted>2022-11-29T12:53:36Z</cp:lastPrinted>
  <dcterms:created xsi:type="dcterms:W3CDTF">2000-10-20T13:52:54Z</dcterms:created>
  <dcterms:modified xsi:type="dcterms:W3CDTF">2022-11-29T12:53:39Z</dcterms:modified>
</cp:coreProperties>
</file>